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2030" windowHeight="7680" tabRatio="880" activeTab="3"/>
  </bookViews>
  <sheets>
    <sheet name="FPC for BOP" sheetId="10" r:id="rId1"/>
    <sheet name="FPC aggregate" sheetId="3" r:id="rId2"/>
    <sheet name="FPC by sector inflows" sheetId="4" r:id="rId3"/>
    <sheet name="FPC by sector Stock" sheetId="5" r:id="rId4"/>
    <sheet name="FPC by origin inflows" sheetId="6" r:id="rId5"/>
    <sheet name="FPC by origin stock" sheetId="7" r:id="rId6"/>
    <sheet name="private sector debt" sheetId="8" r:id="rId7"/>
    <sheet name="FDI sector inflow" sheetId="11" r:id="rId8"/>
    <sheet name="FDI sector stocks" sheetId="12" r:id="rId9"/>
    <sheet name="FDI country inflows" sheetId="13" r:id="rId10"/>
    <sheet name="FDI country stocks" sheetId="14" r:id="rId11"/>
    <sheet name="OI sector inflow" sheetId="15" r:id="rId12"/>
    <sheet name="OI sector stock" sheetId="16" r:id="rId13"/>
    <sheet name="OI country inflows" sheetId="17" r:id="rId14"/>
    <sheet name="OI country stocks" sheetId="19" r:id="rId15"/>
    <sheet name="PI sector flows" sheetId="20" r:id="rId16"/>
    <sheet name="PI sector stocks" sheetId="21" r:id="rId17"/>
  </sheets>
  <definedNames>
    <definedName name="_xlnm._FilterDatabase" localSheetId="4" hidden="1">'FPC by origin inflows'!$A$2:$R$99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G21" i="4"/>
  <c r="F21" i="4"/>
  <c r="E21" i="4"/>
  <c r="D21" i="4"/>
  <c r="C21" i="4"/>
  <c r="B21" i="4"/>
  <c r="F50" i="3" l="1"/>
  <c r="G50" i="3"/>
  <c r="H50" i="3"/>
  <c r="E50" i="3"/>
  <c r="F48" i="3"/>
  <c r="G48" i="3"/>
  <c r="H48" i="3"/>
  <c r="F49" i="3"/>
  <c r="G49" i="3"/>
  <c r="H49" i="3"/>
  <c r="E49" i="3"/>
  <c r="E48" i="3"/>
  <c r="B29" i="10" l="1"/>
  <c r="C29" i="10"/>
  <c r="C23" i="10"/>
  <c r="B23" i="10"/>
  <c r="C20" i="10"/>
  <c r="B20" i="10"/>
  <c r="C14" i="10"/>
  <c r="B14" i="10"/>
  <c r="C10" i="10"/>
  <c r="B10" i="10"/>
  <c r="C5" i="10"/>
  <c r="B5" i="10"/>
  <c r="B4" i="10" s="1"/>
  <c r="B3" i="10" s="1"/>
  <c r="C4" i="10"/>
  <c r="C3" i="10" s="1"/>
  <c r="E29" i="10"/>
  <c r="E40" i="3"/>
  <c r="F40" i="3"/>
  <c r="H40" i="3"/>
  <c r="G40" i="3"/>
  <c r="C17" i="10" l="1"/>
  <c r="C2" i="10" s="1"/>
  <c r="B17" i="10"/>
  <c r="B2" i="10" s="1"/>
  <c r="L9" i="21" l="1"/>
  <c r="K9" i="21"/>
  <c r="F9" i="21"/>
  <c r="G9" i="21"/>
  <c r="H9" i="21"/>
  <c r="I9" i="21"/>
  <c r="J9" i="21"/>
  <c r="E9" i="21"/>
  <c r="E9" i="20"/>
  <c r="F9" i="20"/>
  <c r="G9" i="20"/>
  <c r="H9" i="20"/>
  <c r="I9" i="20"/>
  <c r="J9" i="20"/>
  <c r="K9" i="20"/>
  <c r="L9" i="20"/>
  <c r="F81" i="19" l="1"/>
  <c r="E81" i="19"/>
  <c r="D81" i="19"/>
  <c r="J79" i="17"/>
  <c r="I79" i="17"/>
  <c r="H79" i="17"/>
  <c r="G79" i="17"/>
  <c r="F79" i="17"/>
  <c r="E79" i="17"/>
  <c r="D79" i="17"/>
  <c r="K81" i="19" l="1"/>
  <c r="G81" i="19"/>
  <c r="K79" i="17"/>
  <c r="M20" i="16"/>
  <c r="L20" i="16"/>
  <c r="K20" i="16"/>
  <c r="J20" i="16"/>
  <c r="I20" i="16"/>
  <c r="H20" i="16"/>
  <c r="G20" i="16"/>
  <c r="F20" i="16"/>
  <c r="E20" i="16"/>
  <c r="D20" i="16"/>
  <c r="C20" i="16"/>
  <c r="M20" i="15"/>
  <c r="L20" i="15"/>
  <c r="K20" i="15"/>
  <c r="J20" i="15"/>
  <c r="I20" i="15"/>
  <c r="H20" i="15"/>
  <c r="G20" i="15"/>
  <c r="F20" i="15"/>
  <c r="E20" i="15"/>
  <c r="D20" i="15"/>
  <c r="C20" i="15"/>
  <c r="H81" i="19" l="1"/>
  <c r="J81" i="19" l="1"/>
  <c r="I81" i="19"/>
  <c r="J91" i="13" l="1"/>
  <c r="G91" i="14"/>
  <c r="F91" i="14"/>
  <c r="E91" i="14"/>
  <c r="D91" i="14"/>
  <c r="C91" i="14"/>
  <c r="I91" i="13"/>
  <c r="H91" i="13"/>
  <c r="G91" i="13"/>
  <c r="F91" i="13"/>
  <c r="E91" i="13"/>
  <c r="D91" i="13"/>
  <c r="C91" i="13"/>
  <c r="G47" i="3"/>
  <c r="L20" i="12"/>
  <c r="K20" i="12"/>
  <c r="J20" i="12"/>
  <c r="I20" i="12"/>
  <c r="H20" i="12"/>
  <c r="G20" i="12"/>
  <c r="F20" i="12"/>
  <c r="E20" i="12"/>
  <c r="D20" i="12"/>
  <c r="C20" i="12"/>
  <c r="M20" i="11"/>
  <c r="L20" i="11"/>
  <c r="K20" i="11"/>
  <c r="J20" i="11"/>
  <c r="I20" i="11"/>
  <c r="H20" i="11"/>
  <c r="G20" i="11"/>
  <c r="F20" i="11"/>
  <c r="E20" i="11"/>
  <c r="D20" i="11"/>
  <c r="C20" i="11"/>
  <c r="H91" i="14" l="1"/>
  <c r="M20" i="12"/>
  <c r="I45" i="3" l="1"/>
  <c r="I44" i="3"/>
  <c r="I43" i="3"/>
  <c r="I38" i="3"/>
  <c r="I37" i="3"/>
  <c r="I36" i="3"/>
  <c r="H39" i="3"/>
  <c r="H46" i="3"/>
  <c r="G46" i="3"/>
  <c r="F46" i="3"/>
  <c r="E46" i="3"/>
  <c r="D46" i="3"/>
  <c r="C46" i="3"/>
  <c r="G39" i="3"/>
  <c r="F39" i="3"/>
  <c r="E39" i="3"/>
  <c r="D39" i="3"/>
  <c r="C39" i="3"/>
  <c r="P5" i="8"/>
  <c r="P4" i="8"/>
  <c r="I46" i="3" l="1"/>
  <c r="I39" i="3"/>
  <c r="K5" i="8"/>
  <c r="K4" i="8"/>
  <c r="F5" i="8"/>
  <c r="F4" i="8"/>
  <c r="E6" i="8"/>
  <c r="J6" i="8"/>
  <c r="I6" i="8"/>
  <c r="K6" i="8" s="1"/>
  <c r="H6" i="8"/>
  <c r="G6" i="8"/>
  <c r="D6" i="8"/>
  <c r="O6" i="8"/>
  <c r="N6" i="8"/>
  <c r="M6" i="8"/>
  <c r="L6" i="8"/>
  <c r="C6" i="8"/>
  <c r="B6" i="8"/>
  <c r="P6" i="8" l="1"/>
  <c r="F6" i="8"/>
  <c r="E23" i="10"/>
  <c r="D23" i="10"/>
  <c r="E20" i="10"/>
  <c r="D20" i="10"/>
  <c r="D14" i="10"/>
  <c r="D29" i="10" s="1"/>
  <c r="E14" i="10"/>
  <c r="E10" i="10"/>
  <c r="D10" i="10"/>
  <c r="E5" i="10"/>
  <c r="E4" i="10" s="1"/>
  <c r="D5" i="10"/>
  <c r="D4" i="10" s="1"/>
  <c r="D3" i="10" s="1"/>
  <c r="J99" i="7"/>
  <c r="J99" i="6"/>
  <c r="D17" i="10" l="1"/>
  <c r="E17" i="10"/>
  <c r="E3" i="10"/>
  <c r="D2" i="10" l="1"/>
  <c r="E2" i="10"/>
  <c r="I13" i="3" l="1"/>
  <c r="I12" i="3"/>
  <c r="I11" i="3"/>
  <c r="I5" i="3"/>
  <c r="I6" i="3"/>
  <c r="I4" i="3"/>
  <c r="C99" i="7"/>
  <c r="D99" i="7"/>
  <c r="E99" i="7"/>
  <c r="F99" i="7"/>
  <c r="G99" i="7"/>
  <c r="H99" i="7"/>
  <c r="I99" i="7"/>
  <c r="B99" i="7"/>
  <c r="H99" i="6"/>
  <c r="G99" i="6"/>
  <c r="F99" i="6"/>
  <c r="E99" i="6"/>
  <c r="D99" i="6"/>
  <c r="C99" i="6"/>
  <c r="B99" i="6"/>
  <c r="I99" i="6"/>
  <c r="H21" i="5" l="1"/>
  <c r="G21" i="5"/>
  <c r="F21" i="5"/>
  <c r="E21" i="5"/>
  <c r="D21" i="5"/>
  <c r="C21" i="5"/>
  <c r="B21" i="5"/>
  <c r="H14" i="3" l="1"/>
  <c r="G14" i="3"/>
  <c r="F14" i="3"/>
  <c r="E14" i="3"/>
  <c r="D14" i="3"/>
  <c r="C14" i="3"/>
  <c r="B14" i="3"/>
  <c r="H7" i="3"/>
  <c r="G7" i="3"/>
  <c r="F7" i="3"/>
  <c r="E7" i="3"/>
  <c r="D7" i="3"/>
  <c r="C7" i="3"/>
  <c r="B7" i="3"/>
  <c r="E8" i="3" l="1"/>
  <c r="F15" i="3"/>
  <c r="I14" i="3"/>
  <c r="I7" i="3"/>
  <c r="F8" i="3"/>
  <c r="C15" i="3"/>
  <c r="G15" i="3"/>
  <c r="C8" i="3"/>
  <c r="G8" i="3"/>
  <c r="D15" i="3"/>
  <c r="H15" i="3"/>
  <c r="D8" i="3"/>
  <c r="H8" i="3"/>
  <c r="E15" i="3"/>
</calcChain>
</file>

<file path=xl/sharedStrings.xml><?xml version="1.0" encoding="utf-8"?>
<sst xmlns="http://schemas.openxmlformats.org/spreadsheetml/2006/main" count="719" uniqueCount="203">
  <si>
    <t>Sector</t>
  </si>
  <si>
    <t>Agriculture</t>
  </si>
  <si>
    <t>Construction</t>
  </si>
  <si>
    <t>Education</t>
  </si>
  <si>
    <t>ICT</t>
  </si>
  <si>
    <t>Manufacturing</t>
  </si>
  <si>
    <t>Mining</t>
  </si>
  <si>
    <t>Tourism</t>
  </si>
  <si>
    <t>Water supply</t>
  </si>
  <si>
    <t>Grand Total</t>
  </si>
  <si>
    <t>Wholesale and retail trade</t>
  </si>
  <si>
    <t>Direct Investment</t>
  </si>
  <si>
    <t>Portfolio Investment</t>
  </si>
  <si>
    <t>Other Investment</t>
  </si>
  <si>
    <t>Total FPC Inflows</t>
  </si>
  <si>
    <t>fpc sector inflow</t>
  </si>
  <si>
    <t>Administrative and support service activities</t>
  </si>
  <si>
    <t>Electricity, gas, steam</t>
  </si>
  <si>
    <t>Financial and insurance activities</t>
  </si>
  <si>
    <t>Human Health</t>
  </si>
  <si>
    <t xml:space="preserve">Mining </t>
  </si>
  <si>
    <t>Other</t>
  </si>
  <si>
    <t>Professional, scientific and technical activities</t>
  </si>
  <si>
    <t>Real estate activities</t>
  </si>
  <si>
    <t>Transportation and storage</t>
  </si>
  <si>
    <t xml:space="preserve">TOTAL </t>
  </si>
  <si>
    <t>fpc sector stock</t>
  </si>
  <si>
    <t>FPC Inflows by Sector (million $)</t>
  </si>
  <si>
    <t>FPC Inflows (million $)</t>
  </si>
  <si>
    <t>FPC Stocks (million $)</t>
  </si>
  <si>
    <t>Country</t>
  </si>
  <si>
    <t>African Development Bank</t>
  </si>
  <si>
    <t>Algeria</t>
  </si>
  <si>
    <t>Angola</t>
  </si>
  <si>
    <t>Australia</t>
  </si>
  <si>
    <t>Austria</t>
  </si>
  <si>
    <t>Belgium</t>
  </si>
  <si>
    <t>Bermuda</t>
  </si>
  <si>
    <t>Botswana</t>
  </si>
  <si>
    <t>British Virgin Island</t>
  </si>
  <si>
    <t>Burundi</t>
  </si>
  <si>
    <t xml:space="preserve">Cameroon </t>
  </si>
  <si>
    <t>Canada</t>
  </si>
  <si>
    <t>Cayman Island</t>
  </si>
  <si>
    <t>Chad</t>
  </si>
  <si>
    <t>China (mainland only) People`s Republic of</t>
  </si>
  <si>
    <t>Congo, Democratic Republic of</t>
  </si>
  <si>
    <t>Congo, Republic of</t>
  </si>
  <si>
    <t>Cyprus</t>
  </si>
  <si>
    <t>Denmark</t>
  </si>
  <si>
    <t>EADB - East African Development Bank</t>
  </si>
  <si>
    <t>Egypt</t>
  </si>
  <si>
    <t>EIB - European Investment Bank</t>
  </si>
  <si>
    <t>Eritrea</t>
  </si>
  <si>
    <t xml:space="preserve">Ethiopia </t>
  </si>
  <si>
    <t>European Union</t>
  </si>
  <si>
    <t>Export Import Bank (EXIM)</t>
  </si>
  <si>
    <t>Finland</t>
  </si>
  <si>
    <t>France</t>
  </si>
  <si>
    <t>Gabon</t>
  </si>
  <si>
    <t>Germany</t>
  </si>
  <si>
    <t>Ghana</t>
  </si>
  <si>
    <t>Hong Kong</t>
  </si>
  <si>
    <t>IFC - International Financial Cooperation</t>
  </si>
  <si>
    <t>India</t>
  </si>
  <si>
    <t>Indonesia</t>
  </si>
  <si>
    <t>Iran</t>
  </si>
  <si>
    <t xml:space="preserve">Israel </t>
  </si>
  <si>
    <t>Italy and Vatican City</t>
  </si>
  <si>
    <t>Japan</t>
  </si>
  <si>
    <t>Kenya</t>
  </si>
  <si>
    <t>KFW</t>
  </si>
  <si>
    <t>Korea - South</t>
  </si>
  <si>
    <t>Kuwait</t>
  </si>
  <si>
    <t>Lebanon</t>
  </si>
  <si>
    <t>Liberia</t>
  </si>
  <si>
    <t>Libya</t>
  </si>
  <si>
    <t>Luxembourg</t>
  </si>
  <si>
    <t>Madagascar</t>
  </si>
  <si>
    <t>Malaysia</t>
  </si>
  <si>
    <t>Mauritius</t>
  </si>
  <si>
    <t>Mexico</t>
  </si>
  <si>
    <t>Morocco</t>
  </si>
  <si>
    <t>Mozambique</t>
  </si>
  <si>
    <t>Netherlands</t>
  </si>
  <si>
    <t>New Zealand</t>
  </si>
  <si>
    <t xml:space="preserve">Nicaragua </t>
  </si>
  <si>
    <t>Nigeria</t>
  </si>
  <si>
    <t>Norway</t>
  </si>
  <si>
    <t>Oman</t>
  </si>
  <si>
    <t>Others</t>
  </si>
  <si>
    <t xml:space="preserve">Pakistan </t>
  </si>
  <si>
    <t xml:space="preserve">Panama </t>
  </si>
  <si>
    <t>Philippines</t>
  </si>
  <si>
    <t>PTA - Preferential Trade Area</t>
  </si>
  <si>
    <t>Romania</t>
  </si>
  <si>
    <t>Russia</t>
  </si>
  <si>
    <t>Saudi Arabia</t>
  </si>
  <si>
    <t>Senegal</t>
  </si>
  <si>
    <t>Seychelles</t>
  </si>
  <si>
    <t>Sierra Leone</t>
  </si>
  <si>
    <t>Singapore</t>
  </si>
  <si>
    <t>Somalia</t>
  </si>
  <si>
    <t>South Africa</t>
  </si>
  <si>
    <t>SPAIN</t>
  </si>
  <si>
    <t>Sudan</t>
  </si>
  <si>
    <t>Swaziland</t>
  </si>
  <si>
    <t>Sweden</t>
  </si>
  <si>
    <t>Switzerland</t>
  </si>
  <si>
    <t>Tanzania</t>
  </si>
  <si>
    <t>Togo</t>
  </si>
  <si>
    <t xml:space="preserve">Tunisia </t>
  </si>
  <si>
    <t>Turkey</t>
  </si>
  <si>
    <t>Uganda</t>
  </si>
  <si>
    <t>United Arab Emirates</t>
  </si>
  <si>
    <t>United Kingdom</t>
  </si>
  <si>
    <t>US</t>
  </si>
  <si>
    <t>USA Virgin Island</t>
  </si>
  <si>
    <t>World Bank</t>
  </si>
  <si>
    <t>Zambia</t>
  </si>
  <si>
    <t>Zanzibar</t>
  </si>
  <si>
    <t>Zimbabwe</t>
  </si>
  <si>
    <t>FPC Stocks by Sector (million $)</t>
  </si>
  <si>
    <t>FPC inflows by origin (million $)</t>
  </si>
  <si>
    <t xml:space="preserve">Iran </t>
  </si>
  <si>
    <t xml:space="preserve">Madagascar </t>
  </si>
  <si>
    <t>Total</t>
  </si>
  <si>
    <t>Number for BOP</t>
  </si>
  <si>
    <t>Liabilities</t>
  </si>
  <si>
    <t xml:space="preserve">       Equity and Investment Fund Share</t>
  </si>
  <si>
    <t>Debt Instrument</t>
  </si>
  <si>
    <t xml:space="preserve">               Equity and Investment Fund Shares other than retained earnings</t>
  </si>
  <si>
    <t xml:space="preserve">                        DI</t>
  </si>
  <si>
    <t xml:space="preserve">                       DIE</t>
  </si>
  <si>
    <t xml:space="preserve">                       Fellow Enterprises</t>
  </si>
  <si>
    <t xml:space="preserve">             Accumulated Retained Earning</t>
  </si>
  <si>
    <t xml:space="preserve">     Debt Securities</t>
  </si>
  <si>
    <t xml:space="preserve">     Equity and Investment Fund Shares</t>
  </si>
  <si>
    <t xml:space="preserve">        Other Equity</t>
  </si>
  <si>
    <t xml:space="preserve">        Currency and Deposit</t>
  </si>
  <si>
    <t xml:space="preserve">       Trade Credit and advances</t>
  </si>
  <si>
    <t xml:space="preserve">        Loans</t>
  </si>
  <si>
    <t xml:space="preserve">        Insurance and Pension</t>
  </si>
  <si>
    <t xml:space="preserve">         Other Account Payable</t>
  </si>
  <si>
    <t xml:space="preserve">                Short Term</t>
  </si>
  <si>
    <t xml:space="preserve">                Long Term</t>
  </si>
  <si>
    <t xml:space="preserve">                 Disbursment</t>
  </si>
  <si>
    <t xml:space="preserve">                 Amortization</t>
  </si>
  <si>
    <t>Mali</t>
  </si>
  <si>
    <t>year</t>
  </si>
  <si>
    <t>relationship</t>
  </si>
  <si>
    <t>affiliated</t>
  </si>
  <si>
    <t>non-affiliated</t>
  </si>
  <si>
    <t>total</t>
  </si>
  <si>
    <r>
      <t xml:space="preserve">% </t>
    </r>
    <r>
      <rPr>
        <sz val="11"/>
        <color theme="1"/>
        <rFont val="Calibri"/>
        <family val="2"/>
      </rPr>
      <t>∆</t>
    </r>
    <r>
      <rPr>
        <sz val="8.8000000000000007"/>
        <color theme="1"/>
        <rFont val="Calibri"/>
        <family val="2"/>
      </rPr>
      <t xml:space="preserve"> 17 / 18</t>
    </r>
  </si>
  <si>
    <t>disbursement</t>
  </si>
  <si>
    <t>repayment</t>
  </si>
  <si>
    <t>stocks</t>
  </si>
  <si>
    <t>FDI componets inflows</t>
  </si>
  <si>
    <t xml:space="preserve">Equity </t>
  </si>
  <si>
    <t>RE</t>
  </si>
  <si>
    <t>Loans from affiliated</t>
  </si>
  <si>
    <t>FDI componets stocks</t>
  </si>
  <si>
    <t>fdi sector inflow</t>
  </si>
  <si>
    <t>Human health and social work activities</t>
  </si>
  <si>
    <t>Other service activities</t>
  </si>
  <si>
    <t>fdi sector stock</t>
  </si>
  <si>
    <t>fdi country inflow</t>
  </si>
  <si>
    <t xml:space="preserve">Brazil </t>
  </si>
  <si>
    <t>Cayman Islands</t>
  </si>
  <si>
    <t>Cote d'ivoire</t>
  </si>
  <si>
    <t>Eritree</t>
  </si>
  <si>
    <t>Ireland, Republic of</t>
  </si>
  <si>
    <t xml:space="preserve">Japan </t>
  </si>
  <si>
    <t xml:space="preserve">Lebanon </t>
  </si>
  <si>
    <t>Rwanda</t>
  </si>
  <si>
    <t>World bank</t>
  </si>
  <si>
    <t>Ethiopia</t>
  </si>
  <si>
    <t>European Investment Bank (EIB)</t>
  </si>
  <si>
    <t>oi sector inflow</t>
  </si>
  <si>
    <t>Electricity, gas and air condition supply</t>
  </si>
  <si>
    <t>Financial activities</t>
  </si>
  <si>
    <t xml:space="preserve">Transportation </t>
  </si>
  <si>
    <t>oi sector stock</t>
  </si>
  <si>
    <t>construction</t>
  </si>
  <si>
    <t xml:space="preserve">Australia </t>
  </si>
  <si>
    <t>Preferential Trade Area (PTA)</t>
  </si>
  <si>
    <t xml:space="preserve">Senegal </t>
  </si>
  <si>
    <t xml:space="preserve">Seychelles </t>
  </si>
  <si>
    <t xml:space="preserve">Togo </t>
  </si>
  <si>
    <t xml:space="preserve">Turkey </t>
  </si>
  <si>
    <t xml:space="preserve">United Arab Emirates </t>
  </si>
  <si>
    <t xml:space="preserve">United Kingdom </t>
  </si>
  <si>
    <t>Countries</t>
  </si>
  <si>
    <t xml:space="preserve">Cyprus </t>
  </si>
  <si>
    <t xml:space="preserve">Italy and Vatican City </t>
  </si>
  <si>
    <t xml:space="preserve">Nigeria </t>
  </si>
  <si>
    <t>Paraguay</t>
  </si>
  <si>
    <t>Other Investment by Countries</t>
  </si>
  <si>
    <t>Total FPC Stock _ 2nd Ax</t>
  </si>
  <si>
    <t>Portfolio inflows</t>
  </si>
  <si>
    <t>Wholesale and retail</t>
  </si>
  <si>
    <t>Portfolio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</si>
</sst>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0000_);_(* \(#,##0.0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1"/>
      <color theme="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1"/>
      <color theme="1"/>
      <name val="Bookman Old Style"/>
      <family val="1"/>
    </font>
    <font>
      <b/>
      <sz val="11"/>
      <color rgb="FFFFFFFF"/>
      <name val="BentonSans Book"/>
      <family val="3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BentonSans Book"/>
      <family val="3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rgb="FFFFFFFF"/>
      <name val="Tahoma"/>
      <family val="2"/>
    </font>
    <font>
      <b/>
      <sz val="11"/>
      <name val="Times"/>
      <family val="1"/>
    </font>
    <font>
      <b/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8F9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6" fontId="0" fillId="0" borderId="1" xfId="1" applyNumberFormat="1" applyFont="1" applyBorder="1"/>
    <xf numFmtId="43" fontId="0" fillId="0" borderId="0" xfId="0" applyNumberFormat="1"/>
    <xf numFmtId="43" fontId="0" fillId="0" borderId="0" xfId="1" applyFont="1"/>
    <xf numFmtId="0" fontId="3" fillId="0" borderId="0" xfId="0" applyFont="1"/>
    <xf numFmtId="0" fontId="4" fillId="4" borderId="1" xfId="0" applyFont="1" applyFill="1" applyBorder="1"/>
    <xf numFmtId="0" fontId="4" fillId="7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/>
    <xf numFmtId="43" fontId="5" fillId="0" borderId="1" xfId="1" applyFont="1" applyFill="1" applyBorder="1"/>
    <xf numFmtId="43" fontId="5" fillId="0" borderId="1" xfId="1" applyFont="1" applyFill="1" applyBorder="1" applyAlignment="1">
      <alignment horizontal="right" vertical="top"/>
    </xf>
    <xf numFmtId="43" fontId="6" fillId="0" borderId="1" xfId="1" applyFont="1" applyFill="1" applyBorder="1" applyAlignment="1">
      <alignment horizontal="right" vertical="top"/>
    </xf>
    <xf numFmtId="43" fontId="6" fillId="0" borderId="1" xfId="1" applyFont="1" applyFill="1" applyBorder="1"/>
    <xf numFmtId="43" fontId="4" fillId="4" borderId="1" xfId="1" applyFont="1" applyFill="1" applyBorder="1"/>
    <xf numFmtId="0" fontId="7" fillId="0" borderId="0" xfId="0" applyFont="1"/>
    <xf numFmtId="0" fontId="4" fillId="7" borderId="1" xfId="0" applyFont="1" applyFill="1" applyBorder="1" applyAlignment="1">
      <alignment horizontal="left" vertical="top"/>
    </xf>
    <xf numFmtId="43" fontId="5" fillId="0" borderId="1" xfId="1" applyFont="1" applyBorder="1" applyAlignment="1">
      <alignment horizontal="right" vertical="top"/>
    </xf>
    <xf numFmtId="43" fontId="5" fillId="0" borderId="1" xfId="1" applyFont="1" applyBorder="1"/>
    <xf numFmtId="43" fontId="5" fillId="8" borderId="1" xfId="1" applyFont="1" applyFill="1" applyBorder="1" applyAlignment="1">
      <alignment horizontal="right" vertical="top"/>
    </xf>
    <xf numFmtId="43" fontId="4" fillId="7" borderId="1" xfId="1" applyFont="1" applyFill="1" applyBorder="1"/>
    <xf numFmtId="43" fontId="3" fillId="0" borderId="0" xfId="0" applyNumberFormat="1" applyFont="1"/>
    <xf numFmtId="43" fontId="7" fillId="0" borderId="0" xfId="0" applyNumberFormat="1" applyFont="1"/>
    <xf numFmtId="166" fontId="11" fillId="0" borderId="1" xfId="1" applyNumberFormat="1" applyFont="1" applyBorder="1" applyAlignment="1">
      <alignment horizontal="center" vertical="center"/>
    </xf>
    <xf numFmtId="0" fontId="8" fillId="12" borderId="1" xfId="0" applyFont="1" applyFill="1" applyBorder="1" applyAlignment="1"/>
    <xf numFmtId="0" fontId="2" fillId="12" borderId="1" xfId="0" applyFont="1" applyFill="1" applyBorder="1" applyAlignment="1"/>
    <xf numFmtId="0" fontId="2" fillId="1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" fillId="13" borderId="1" xfId="0" applyFont="1" applyFill="1" applyBorder="1"/>
    <xf numFmtId="166" fontId="2" fillId="13" borderId="1" xfId="1" applyNumberFormat="1" applyFont="1" applyFill="1" applyBorder="1"/>
    <xf numFmtId="0" fontId="1" fillId="0" borderId="0" xfId="0" applyFont="1"/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166" fontId="1" fillId="0" borderId="1" xfId="1" applyNumberFormat="1" applyFont="1" applyBorder="1"/>
    <xf numFmtId="165" fontId="1" fillId="0" borderId="0" xfId="2" applyNumberFormat="1" applyFont="1"/>
    <xf numFmtId="4" fontId="14" fillId="0" borderId="0" xfId="0" applyNumberFormat="1" applyFont="1"/>
    <xf numFmtId="0" fontId="15" fillId="0" borderId="5" xfId="0" applyFont="1" applyBorder="1" applyAlignment="1">
      <alignment vertical="center"/>
    </xf>
    <xf numFmtId="166" fontId="15" fillId="0" borderId="6" xfId="1" applyNumberFormat="1" applyFont="1" applyBorder="1" applyAlignment="1">
      <alignment horizontal="center" vertical="center"/>
    </xf>
    <xf numFmtId="164" fontId="1" fillId="0" borderId="0" xfId="1" applyNumberFormat="1" applyFont="1"/>
    <xf numFmtId="165" fontId="1" fillId="5" borderId="0" xfId="2" applyNumberFormat="1" applyFont="1" applyFill="1"/>
    <xf numFmtId="0" fontId="1" fillId="0" borderId="0" xfId="0" applyFont="1" applyFill="1"/>
    <xf numFmtId="166" fontId="1" fillId="0" borderId="0" xfId="0" applyNumberFormat="1" applyFont="1"/>
    <xf numFmtId="43" fontId="1" fillId="0" borderId="0" xfId="1" applyFont="1"/>
    <xf numFmtId="0" fontId="0" fillId="0" borderId="0" xfId="0" applyFont="1"/>
    <xf numFmtId="164" fontId="1" fillId="6" borderId="11" xfId="1" applyNumberFormat="1" applyFont="1" applyFill="1" applyBorder="1"/>
    <xf numFmtId="0" fontId="1" fillId="6" borderId="8" xfId="1" applyNumberFormat="1" applyFont="1" applyFill="1" applyBorder="1"/>
    <xf numFmtId="0" fontId="1" fillId="6" borderId="12" xfId="1" applyNumberFormat="1" applyFont="1" applyFill="1" applyBorder="1"/>
    <xf numFmtId="164" fontId="1" fillId="11" borderId="9" xfId="1" applyNumberFormat="1" applyFont="1" applyFill="1" applyBorder="1"/>
    <xf numFmtId="43" fontId="1" fillId="11" borderId="2" xfId="1" applyFont="1" applyFill="1" applyBorder="1"/>
    <xf numFmtId="43" fontId="1" fillId="11" borderId="13" xfId="1" applyFont="1" applyFill="1" applyBorder="1"/>
    <xf numFmtId="164" fontId="1" fillId="10" borderId="9" xfId="1" applyNumberFormat="1" applyFont="1" applyFill="1" applyBorder="1"/>
    <xf numFmtId="43" fontId="1" fillId="10" borderId="2" xfId="1" applyFont="1" applyFill="1" applyBorder="1"/>
    <xf numFmtId="43" fontId="1" fillId="10" borderId="13" xfId="1" applyFont="1" applyFill="1" applyBorder="1"/>
    <xf numFmtId="164" fontId="1" fillId="9" borderId="9" xfId="1" applyNumberFormat="1" applyFont="1" applyFill="1" applyBorder="1"/>
    <xf numFmtId="43" fontId="1" fillId="9" borderId="2" xfId="1" applyFont="1" applyFill="1" applyBorder="1"/>
    <xf numFmtId="43" fontId="1" fillId="9" borderId="13" xfId="1" applyFont="1" applyFill="1" applyBorder="1"/>
    <xf numFmtId="164" fontId="1" fillId="9" borderId="14" xfId="1" applyNumberFormat="1" applyFont="1" applyFill="1" applyBorder="1"/>
    <xf numFmtId="43" fontId="1" fillId="9" borderId="10" xfId="1" applyFont="1" applyFill="1" applyBorder="1"/>
    <xf numFmtId="0" fontId="1" fillId="6" borderId="0" xfId="0" applyFont="1" applyFill="1"/>
    <xf numFmtId="0" fontId="16" fillId="2" borderId="1" xfId="0" applyFont="1" applyFill="1" applyBorder="1" applyAlignment="1">
      <alignment horizontal="left" vertical="center"/>
    </xf>
    <xf numFmtId="43" fontId="7" fillId="0" borderId="1" xfId="1" applyFont="1" applyBorder="1"/>
    <xf numFmtId="43" fontId="7" fillId="0" borderId="7" xfId="1" applyFont="1" applyBorder="1"/>
    <xf numFmtId="43" fontId="7" fillId="0" borderId="0" xfId="1" applyFont="1"/>
    <xf numFmtId="43" fontId="16" fillId="5" borderId="1" xfId="1" applyFont="1" applyFill="1" applyBorder="1"/>
    <xf numFmtId="0" fontId="16" fillId="4" borderId="1" xfId="0" applyFont="1" applyFill="1" applyBorder="1"/>
    <xf numFmtId="0" fontId="16" fillId="4" borderId="7" xfId="0" applyFont="1" applyFill="1" applyBorder="1"/>
    <xf numFmtId="0" fontId="16" fillId="5" borderId="10" xfId="0" applyFont="1" applyFill="1" applyBorder="1" applyAlignment="1">
      <alignment horizontal="left" vertical="center"/>
    </xf>
    <xf numFmtId="4" fontId="0" fillId="0" borderId="1" xfId="0" applyNumberFormat="1" applyBorder="1"/>
    <xf numFmtId="165" fontId="0" fillId="0" borderId="1" xfId="2" applyNumberFormat="1" applyFont="1" applyBorder="1"/>
    <xf numFmtId="43" fontId="1" fillId="0" borderId="0" xfId="0" applyNumberFormat="1" applyFont="1"/>
    <xf numFmtId="164" fontId="15" fillId="0" borderId="6" xfId="1" applyNumberFormat="1" applyFont="1" applyBorder="1" applyAlignment="1">
      <alignment horizontal="center" vertical="center"/>
    </xf>
    <xf numFmtId="0" fontId="17" fillId="4" borderId="1" xfId="0" applyFont="1" applyFill="1" applyBorder="1"/>
    <xf numFmtId="0" fontId="4" fillId="4" borderId="8" xfId="0" applyFont="1" applyFill="1" applyBorder="1"/>
    <xf numFmtId="0" fontId="4" fillId="4" borderId="9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64" fontId="5" fillId="0" borderId="1" xfId="1" applyNumberFormat="1" applyFont="1" applyBorder="1"/>
    <xf numFmtId="0" fontId="4" fillId="2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center"/>
    </xf>
    <xf numFmtId="164" fontId="4" fillId="5" borderId="1" xfId="1" applyNumberFormat="1" applyFont="1" applyFill="1" applyBorder="1"/>
    <xf numFmtId="0" fontId="17" fillId="4" borderId="7" xfId="0" applyFont="1" applyFill="1" applyBorder="1"/>
    <xf numFmtId="164" fontId="18" fillId="0" borderId="1" xfId="1" applyNumberFormat="1" applyFont="1" applyFill="1" applyBorder="1"/>
    <xf numFmtId="164" fontId="18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Border="1"/>
    <xf numFmtId="164" fontId="18" fillId="0" borderId="1" xfId="1" applyNumberFormat="1" applyFont="1" applyFill="1" applyBorder="1" applyAlignment="1">
      <alignment horizontal="right" vertical="top"/>
    </xf>
    <xf numFmtId="0" fontId="4" fillId="5" borderId="10" xfId="0" applyFont="1" applyFill="1" applyBorder="1" applyAlignment="1">
      <alignment horizontal="left" vertical="center"/>
    </xf>
    <xf numFmtId="43" fontId="17" fillId="5" borderId="1" xfId="0" applyNumberFormat="1" applyFont="1" applyFill="1" applyBorder="1"/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19" fillId="0" borderId="0" xfId="0" applyFont="1" applyAlignment="1">
      <alignment horizontal="center" vertical="center"/>
    </xf>
    <xf numFmtId="164" fontId="7" fillId="0" borderId="0" xfId="0" applyNumberFormat="1" applyFont="1"/>
    <xf numFmtId="167" fontId="1" fillId="0" borderId="0" xfId="1" applyNumberFormat="1" applyFont="1"/>
    <xf numFmtId="0" fontId="16" fillId="2" borderId="1" xfId="0" applyFont="1" applyFill="1" applyBorder="1"/>
    <xf numFmtId="0" fontId="16" fillId="0" borderId="1" xfId="0" applyFont="1" applyBorder="1"/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vertical="top"/>
    </xf>
    <xf numFmtId="164" fontId="7" fillId="0" borderId="1" xfId="1" applyNumberFormat="1" applyFont="1" applyBorder="1" applyAlignment="1">
      <alignment horizontal="right" vertical="top"/>
    </xf>
    <xf numFmtId="164" fontId="7" fillId="0" borderId="1" xfId="1" applyNumberFormat="1" applyFont="1" applyFill="1" applyBorder="1" applyAlignment="1">
      <alignment horizontal="right" vertical="top"/>
    </xf>
    <xf numFmtId="164" fontId="7" fillId="8" borderId="1" xfId="1" applyNumberFormat="1" applyFont="1" applyFill="1" applyBorder="1" applyAlignment="1">
      <alignment horizontal="right" vertical="top"/>
    </xf>
    <xf numFmtId="164" fontId="7" fillId="0" borderId="1" xfId="1" applyNumberFormat="1" applyFont="1" applyBorder="1"/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/>
    <xf numFmtId="164" fontId="7" fillId="0" borderId="1" xfId="1" applyNumberFormat="1" applyFont="1" applyBorder="1" applyAlignment="1">
      <alignment horizontal="right" vertical="center"/>
    </xf>
    <xf numFmtId="164" fontId="16" fillId="0" borderId="1" xfId="1" applyNumberFormat="1" applyFont="1" applyFill="1" applyBorder="1"/>
    <xf numFmtId="0" fontId="16" fillId="14" borderId="1" xfId="0" applyFont="1" applyFill="1" applyBorder="1" applyAlignment="1">
      <alignment horizontal="left" vertical="top"/>
    </xf>
    <xf numFmtId="164" fontId="16" fillId="14" borderId="1" xfId="1" applyNumberFormat="1" applyFont="1" applyFill="1" applyBorder="1"/>
    <xf numFmtId="0" fontId="16" fillId="0" borderId="0" xfId="0" applyFont="1"/>
    <xf numFmtId="0" fontId="16" fillId="0" borderId="1" xfId="0" applyFont="1" applyBorder="1" applyAlignment="1">
      <alignment horizontal="left"/>
    </xf>
    <xf numFmtId="0" fontId="16" fillId="6" borderId="1" xfId="0" applyFont="1" applyFill="1" applyBorder="1"/>
    <xf numFmtId="0" fontId="16" fillId="2" borderId="1" xfId="0" applyFont="1" applyFill="1" applyBorder="1" applyAlignment="1">
      <alignment horizontal="left"/>
    </xf>
    <xf numFmtId="0" fontId="16" fillId="15" borderId="1" xfId="0" applyFont="1" applyFill="1" applyBorder="1" applyAlignment="1">
      <alignment horizontal="left"/>
    </xf>
    <xf numFmtId="0" fontId="16" fillId="15" borderId="1" xfId="0" applyFont="1" applyFill="1" applyBorder="1"/>
    <xf numFmtId="164" fontId="16" fillId="15" borderId="1" xfId="0" applyNumberFormat="1" applyFont="1" applyFill="1" applyBorder="1"/>
    <xf numFmtId="0" fontId="16" fillId="0" borderId="0" xfId="0" applyFont="1" applyAlignment="1">
      <alignment horizontal="left"/>
    </xf>
    <xf numFmtId="164" fontId="5" fillId="0" borderId="1" xfId="1" applyNumberFormat="1" applyFont="1" applyBorder="1" applyAlignment="1">
      <alignment horizontal="right" vertical="center"/>
    </xf>
    <xf numFmtId="164" fontId="5" fillId="8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Border="1" applyAlignment="1">
      <alignment horizontal="right" vertical="center"/>
    </xf>
    <xf numFmtId="164" fontId="18" fillId="8" borderId="1" xfId="1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top"/>
    </xf>
    <xf numFmtId="0" fontId="17" fillId="14" borderId="1" xfId="0" applyFont="1" applyFill="1" applyBorder="1"/>
    <xf numFmtId="0" fontId="18" fillId="0" borderId="0" xfId="0" applyFont="1"/>
    <xf numFmtId="0" fontId="17" fillId="2" borderId="1" xfId="0" applyFont="1" applyFill="1" applyBorder="1" applyAlignment="1">
      <alignment horizontal="left" vertical="top"/>
    </xf>
    <xf numFmtId="164" fontId="18" fillId="0" borderId="1" xfId="1" applyNumberFormat="1" applyFont="1" applyBorder="1" applyAlignment="1">
      <alignment horizontal="right" vertical="top"/>
    </xf>
    <xf numFmtId="164" fontId="18" fillId="8" borderId="1" xfId="1" applyNumberFormat="1" applyFont="1" applyFill="1" applyBorder="1" applyAlignment="1">
      <alignment horizontal="right" vertical="top"/>
    </xf>
    <xf numFmtId="164" fontId="17" fillId="0" borderId="1" xfId="1" applyNumberFormat="1" applyFont="1" applyBorder="1"/>
    <xf numFmtId="0" fontId="17" fillId="14" borderId="1" xfId="0" applyFont="1" applyFill="1" applyBorder="1" applyAlignment="1">
      <alignment horizontal="left" vertical="center"/>
    </xf>
    <xf numFmtId="164" fontId="17" fillId="14" borderId="1" xfId="1" applyNumberFormat="1" applyFont="1" applyFill="1" applyBorder="1"/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/>
    <xf numFmtId="0" fontId="7" fillId="0" borderId="0" xfId="0" applyFont="1" applyAlignment="1"/>
    <xf numFmtId="164" fontId="16" fillId="2" borderId="1" xfId="1" applyNumberFormat="1" applyFont="1" applyFill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/>
    <xf numFmtId="164" fontId="7" fillId="8" borderId="1" xfId="1" applyNumberFormat="1" applyFont="1" applyFill="1" applyBorder="1" applyAlignment="1">
      <alignment horizontal="right"/>
    </xf>
    <xf numFmtId="164" fontId="16" fillId="2" borderId="1" xfId="1" applyNumberFormat="1" applyFont="1" applyFill="1" applyBorder="1" applyAlignment="1"/>
    <xf numFmtId="164" fontId="16" fillId="4" borderId="1" xfId="1" applyNumberFormat="1" applyFont="1" applyFill="1" applyBorder="1" applyAlignment="1"/>
    <xf numFmtId="166" fontId="17" fillId="14" borderId="1" xfId="1" applyNumberFormat="1" applyFont="1" applyFill="1" applyBorder="1"/>
    <xf numFmtId="166" fontId="18" fillId="0" borderId="0" xfId="1" applyNumberFormat="1" applyFont="1"/>
    <xf numFmtId="43" fontId="18" fillId="0" borderId="0" xfId="0" applyNumberFormat="1" applyFont="1"/>
    <xf numFmtId="43" fontId="7" fillId="0" borderId="0" xfId="1" applyFont="1" applyAlignment="1"/>
    <xf numFmtId="43" fontId="7" fillId="0" borderId="0" xfId="0" applyNumberFormat="1" applyFont="1" applyAlignment="1"/>
    <xf numFmtId="166" fontId="7" fillId="0" borderId="0" xfId="1" applyNumberFormat="1" applyFont="1" applyAlignment="1"/>
    <xf numFmtId="0" fontId="2" fillId="0" borderId="0" xfId="0" applyFont="1"/>
    <xf numFmtId="0" fontId="2" fillId="7" borderId="1" xfId="0" applyFont="1" applyFill="1" applyBorder="1"/>
    <xf numFmtId="0" fontId="2" fillId="4" borderId="1" xfId="0" applyFont="1" applyFill="1" applyBorder="1"/>
    <xf numFmtId="166" fontId="2" fillId="4" borderId="1" xfId="1" applyNumberFormat="1" applyFont="1" applyFill="1" applyBorder="1"/>
    <xf numFmtId="4" fontId="0" fillId="0" borderId="0" xfId="0" applyNumberFormat="1" applyFont="1"/>
    <xf numFmtId="166" fontId="0" fillId="0" borderId="0" xfId="1" applyNumberFormat="1" applyFont="1"/>
    <xf numFmtId="166" fontId="0" fillId="2" borderId="1" xfId="1" applyNumberFormat="1" applyFont="1" applyFill="1" applyBorder="1"/>
    <xf numFmtId="166" fontId="7" fillId="8" borderId="1" xfId="1" applyNumberFormat="1" applyFont="1" applyFill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 vertical="center"/>
    </xf>
    <xf numFmtId="166" fontId="20" fillId="4" borderId="1" xfId="1" applyNumberFormat="1" applyFont="1" applyFill="1" applyBorder="1" applyAlignment="1">
      <alignment horizontal="right"/>
    </xf>
    <xf numFmtId="166" fontId="1" fillId="2" borderId="1" xfId="1" applyNumberFormat="1" applyFont="1" applyFill="1" applyBorder="1"/>
    <xf numFmtId="166" fontId="1" fillId="0" borderId="0" xfId="1" applyNumberFormat="1" applyFont="1"/>
    <xf numFmtId="166" fontId="1" fillId="7" borderId="1" xfId="1" applyNumberFormat="1" applyFont="1" applyFill="1" applyBorder="1"/>
    <xf numFmtId="165" fontId="7" fillId="0" borderId="0" xfId="0" applyNumberFormat="1" applyFont="1"/>
    <xf numFmtId="164" fontId="7" fillId="0" borderId="0" xfId="1" applyNumberFormat="1" applyFont="1"/>
    <xf numFmtId="0" fontId="21" fillId="4" borderId="8" xfId="0" applyFont="1" applyFill="1" applyBorder="1"/>
    <xf numFmtId="0" fontId="21" fillId="4" borderId="9" xfId="0" applyFont="1" applyFill="1" applyBorder="1" applyAlignment="1"/>
    <xf numFmtId="0" fontId="21" fillId="4" borderId="0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164" fontId="23" fillId="0" borderId="1" xfId="1" applyNumberFormat="1" applyFont="1" applyBorder="1"/>
    <xf numFmtId="164" fontId="23" fillId="0" borderId="7" xfId="1" applyNumberFormat="1" applyFont="1" applyBorder="1"/>
    <xf numFmtId="164" fontId="23" fillId="0" borderId="0" xfId="1" applyNumberFormat="1" applyFont="1"/>
    <xf numFmtId="164" fontId="21" fillId="5" borderId="1" xfId="1" applyNumberFormat="1" applyFont="1" applyFill="1" applyBorder="1"/>
    <xf numFmtId="43" fontId="15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'FPC aggregate'!$A$4</c:f>
              <c:strCache>
                <c:ptCount val="1"/>
                <c:pt idx="0">
                  <c:v>Direct 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6C7-4406-99E6-B5371E0802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aggregate'!$B$3:$H$3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aggregate'!$B$4:$H$4</c:f>
              <c:numCache>
                <c:formatCode>_(* #,##0.0_);_(* \(#,##0.0\);_(* "-"??_);_(@_)</c:formatCode>
                <c:ptCount val="7"/>
                <c:pt idx="0">
                  <c:v>254.96324435</c:v>
                </c:pt>
                <c:pt idx="1">
                  <c:v>257.64242016999998</c:v>
                </c:pt>
                <c:pt idx="2">
                  <c:v>458.91299646574055</c:v>
                </c:pt>
                <c:pt idx="3">
                  <c:v>379.84455921</c:v>
                </c:pt>
                <c:pt idx="4">
                  <c:v>342.25278281000004</c:v>
                </c:pt>
                <c:pt idx="5">
                  <c:v>356.43650056000001</c:v>
                </c:pt>
                <c:pt idx="6">
                  <c:v>381.91159849000002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C7-4406-99E6-B5371E080261}"/>
            </c:ext>
          </c:extLst>
        </c:ser>
        <c:ser>
          <c:idx val="1"/>
          <c:order val="1"/>
          <c:tx>
            <c:strRef>
              <c:f>'FPC aggregate'!$A$5</c:f>
              <c:strCache>
                <c:ptCount val="1"/>
                <c:pt idx="0">
                  <c:v>Portfolio Investment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'FPC aggregate'!$B$3:$H$3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aggregate'!$B$5:$H$5</c:f>
              <c:numCache>
                <c:formatCode>_(* #,##0.0_);_(* \(#,##0.0\);_(* "-"??_);_(@_)</c:formatCode>
                <c:ptCount val="7"/>
                <c:pt idx="0">
                  <c:v>0.99597274999999996</c:v>
                </c:pt>
                <c:pt idx="1">
                  <c:v>1.6599275633199999</c:v>
                </c:pt>
                <c:pt idx="2">
                  <c:v>5.5847739852001643</c:v>
                </c:pt>
                <c:pt idx="3">
                  <c:v>2.5417642128511821</c:v>
                </c:pt>
                <c:pt idx="4">
                  <c:v>2.9619238538909753</c:v>
                </c:pt>
                <c:pt idx="5">
                  <c:v>0.34225456999999998</c:v>
                </c:pt>
                <c:pt idx="6">
                  <c:v>5.9153981799999995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C7-4406-99E6-B5371E080261}"/>
            </c:ext>
          </c:extLst>
        </c:ser>
        <c:ser>
          <c:idx val="2"/>
          <c:order val="2"/>
          <c:tx>
            <c:strRef>
              <c:f>'FPC aggregate'!$A$6</c:f>
              <c:strCache>
                <c:ptCount val="1"/>
                <c:pt idx="0">
                  <c:v>Other Investment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C7-4406-99E6-B5371E0802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aggregate'!$B$3:$H$3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aggregate'!$B$6:$H$6</c:f>
              <c:numCache>
                <c:formatCode>_(* #,##0.0_);_(* \(#,##0.0\);_(* "-"??_);_(@_)</c:formatCode>
                <c:ptCount val="7"/>
                <c:pt idx="0">
                  <c:v>153.31182126999997</c:v>
                </c:pt>
                <c:pt idx="1">
                  <c:v>168.415506823832</c:v>
                </c:pt>
                <c:pt idx="2">
                  <c:v>96.309231184367846</c:v>
                </c:pt>
                <c:pt idx="3">
                  <c:v>93.865250539999991</c:v>
                </c:pt>
                <c:pt idx="4">
                  <c:v>195.94322485000001</c:v>
                </c:pt>
                <c:pt idx="5">
                  <c:v>95.417031499999993</c:v>
                </c:pt>
                <c:pt idx="6">
                  <c:v>75.180217370000008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6C7-4406-99E6-B5371E08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693944"/>
        <c:axId val="198694336"/>
      </c:barChart>
      <c:lineChart>
        <c:grouping val="standard"/>
        <c:varyColors val="0"/>
        <c:ser>
          <c:idx val="3"/>
          <c:order val="3"/>
          <c:tx>
            <c:strRef>
              <c:f>'FPC aggregate'!$A$7</c:f>
              <c:strCache>
                <c:ptCount val="1"/>
                <c:pt idx="0">
                  <c:v>Total FPC Inflows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314465408805034E-2"/>
                  <c:y val="-0.10774417630001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6C7-4406-99E6-B5371E0802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aggregate'!$B$3:$H$3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aggregate'!$B$7:$H$7</c:f>
              <c:numCache>
                <c:formatCode>_(* #,##0_);_(* \(#,##0\);_(* "-"??_);_(@_)</c:formatCode>
                <c:ptCount val="7"/>
                <c:pt idx="0">
                  <c:v>409.27103836999993</c:v>
                </c:pt>
                <c:pt idx="1">
                  <c:v>427.71785455715201</c:v>
                </c:pt>
                <c:pt idx="2" formatCode="_(* #,##0.0_);_(* \(#,##0.0\);_(* &quot;-&quot;??_);_(@_)">
                  <c:v>560.80700163530855</c:v>
                </c:pt>
                <c:pt idx="3" formatCode="_(* #,##0.0_);_(* \(#,##0.0\);_(* &quot;-&quot;??_);_(@_)">
                  <c:v>476.25157396285118</c:v>
                </c:pt>
                <c:pt idx="4" formatCode="_(* #,##0.0_);_(* \(#,##0.0\);_(* &quot;-&quot;??_);_(@_)">
                  <c:v>541.15793151389107</c:v>
                </c:pt>
                <c:pt idx="5" formatCode="_(* #,##0.00_);_(* \(#,##0.00\);_(* &quot;-&quot;??_);_(@_)">
                  <c:v>452.19578663000004</c:v>
                </c:pt>
                <c:pt idx="6" formatCode="_(* #,##0.0_);_(* \(#,##0.0\);_(* &quot;-&quot;??_);_(@_)">
                  <c:v>463.00721404000001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6C7-4406-99E6-B5371E08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93944"/>
        <c:axId val="198694336"/>
      </c:lineChart>
      <c:catAx>
        <c:axId val="19869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4336"/>
        <c:crosses val="autoZero"/>
        <c:auto val="1"/>
        <c:lblAlgn val="ctr"/>
        <c:lblOffset val="100"/>
        <c:noMultiLvlLbl val="0"/>
      </c:catAx>
      <c:valAx>
        <c:axId val="198694336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8213033119789"/>
          <c:y val="4.9978770047048253E-2"/>
          <c:w val="0.85394769705030105"/>
          <c:h val="0.63697524710288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'FPC aggregate'!$A$11</c:f>
              <c:strCache>
                <c:ptCount val="1"/>
                <c:pt idx="0">
                  <c:v>Direct 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BF3-49EE-A55F-2E253349B5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aggregate'!$B$10:$H$10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aggregate'!$B$11:$H$11</c:f>
              <c:numCache>
                <c:formatCode>_(* #,##0.0_);_(* \(#,##0.0\);_(* "-"??_);_(@_)</c:formatCode>
                <c:ptCount val="7"/>
                <c:pt idx="0">
                  <c:v>715.93178855000008</c:v>
                </c:pt>
                <c:pt idx="1">
                  <c:v>837.65385457645198</c:v>
                </c:pt>
                <c:pt idx="2">
                  <c:v>1152.396273608279</c:v>
                </c:pt>
                <c:pt idx="3">
                  <c:v>1401.8028780082789</c:v>
                </c:pt>
                <c:pt idx="4">
                  <c:v>1680.2884074682788</c:v>
                </c:pt>
                <c:pt idx="5">
                  <c:v>1959.3024979682787</c:v>
                </c:pt>
                <c:pt idx="6">
                  <c:v>2283.7086562382788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F3-49EE-A55F-2E253349B563}"/>
            </c:ext>
          </c:extLst>
        </c:ser>
        <c:ser>
          <c:idx val="1"/>
          <c:order val="1"/>
          <c:tx>
            <c:strRef>
              <c:f>'FPC aggregate'!$A$12</c:f>
              <c:strCache>
                <c:ptCount val="1"/>
                <c:pt idx="0">
                  <c:v>Portfolio Investment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'FPC aggregate'!$B$10:$H$10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aggregate'!$B$12:$H$12</c:f>
              <c:numCache>
                <c:formatCode>_(* #,##0.0_);_(* \(#,##0.0\);_(* "-"??_);_(@_)</c:formatCode>
                <c:ptCount val="7"/>
                <c:pt idx="0">
                  <c:v>87.759438540000019</c:v>
                </c:pt>
                <c:pt idx="1">
                  <c:v>89.375457383319997</c:v>
                </c:pt>
                <c:pt idx="2">
                  <c:v>94.960231368520169</c:v>
                </c:pt>
                <c:pt idx="3">
                  <c:v>97.501995581371347</c:v>
                </c:pt>
                <c:pt idx="4">
                  <c:v>100.46391943526233</c:v>
                </c:pt>
                <c:pt idx="5">
                  <c:v>103.90835864526233</c:v>
                </c:pt>
                <c:pt idx="6">
                  <c:v>109.28622113526232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F3-49EE-A55F-2E253349B563}"/>
            </c:ext>
          </c:extLst>
        </c:ser>
        <c:ser>
          <c:idx val="2"/>
          <c:order val="2"/>
          <c:tx>
            <c:strRef>
              <c:f>'FPC aggregate'!$A$13</c:f>
              <c:strCache>
                <c:ptCount val="1"/>
                <c:pt idx="0">
                  <c:v>Other Investment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F3-49EE-A55F-2E253349B5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aggregate'!$B$10:$H$10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aggregate'!$B$13:$H$13</c:f>
              <c:numCache>
                <c:formatCode>_(* #,##0.0_);_(* \(#,##0.0\);_(* "-"??_);_(@_)</c:formatCode>
                <c:ptCount val="7"/>
                <c:pt idx="0">
                  <c:v>304.95818521000001</c:v>
                </c:pt>
                <c:pt idx="1">
                  <c:v>477.113151302066</c:v>
                </c:pt>
                <c:pt idx="2">
                  <c:v>504.69142145161766</c:v>
                </c:pt>
                <c:pt idx="3">
                  <c:v>578.63683558161767</c:v>
                </c:pt>
                <c:pt idx="4">
                  <c:v>747.14356308161746</c:v>
                </c:pt>
                <c:pt idx="5">
                  <c:v>772.8474177316175</c:v>
                </c:pt>
                <c:pt idx="6">
                  <c:v>804.89851091161745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F3-49EE-A55F-2E253349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39712"/>
        <c:axId val="199837752"/>
      </c:barChart>
      <c:lineChart>
        <c:grouping val="stacked"/>
        <c:varyColors val="0"/>
        <c:ser>
          <c:idx val="3"/>
          <c:order val="3"/>
          <c:tx>
            <c:strRef>
              <c:f>'FPC aggregate'!$A$14</c:f>
              <c:strCache>
                <c:ptCount val="1"/>
                <c:pt idx="0">
                  <c:v>Total FPC Stock _ 2nd Ax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0.12248802597164098"/>
                  <c:y val="-2.054244177653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F3-49EE-A55F-2E253349B5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'FPC aggregate'!$B$10:$H$11</c:f>
              <c:multiLvlStrCache>
                <c:ptCount val="7"/>
                <c:lvl>
                  <c:pt idx="0">
                    <c:v> 715.9 </c:v>
                  </c:pt>
                  <c:pt idx="1">
                    <c:v> 837.7 </c:v>
                  </c:pt>
                  <c:pt idx="2">
                    <c:v> 1,152.4 </c:v>
                  </c:pt>
                  <c:pt idx="3">
                    <c:v> 1,401.8 </c:v>
                  </c:pt>
                  <c:pt idx="4">
                    <c:v> 1,680.3 </c:v>
                  </c:pt>
                  <c:pt idx="5">
                    <c:v> 1,959.3 </c:v>
                  </c:pt>
                  <c:pt idx="6">
                    <c:v> 2,283.7 </c:v>
                  </c:pt>
                </c:lvl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'FPC aggregate'!$B$14:$H$14</c:f>
              <c:numCache>
                <c:formatCode>_(* #,##0_);_(* \(#,##0\);_(* "-"??_);_(@_)</c:formatCode>
                <c:ptCount val="7"/>
                <c:pt idx="0">
                  <c:v>1108.6494123000002</c:v>
                </c:pt>
                <c:pt idx="1">
                  <c:v>1404.142463261838</c:v>
                </c:pt>
                <c:pt idx="2" formatCode="_(* #,##0.0_);_(* \(#,##0.0\);_(* &quot;-&quot;??_);_(@_)">
                  <c:v>1752.0479264284168</c:v>
                </c:pt>
                <c:pt idx="3" formatCode="_(* #,##0.0_);_(* \(#,##0.0\);_(* &quot;-&quot;??_);_(@_)">
                  <c:v>2077.941709171268</c:v>
                </c:pt>
                <c:pt idx="4" formatCode="_(* #,##0.0_);_(* \(#,##0.0\);_(* &quot;-&quot;??_);_(@_)">
                  <c:v>2527.8958899851586</c:v>
                </c:pt>
                <c:pt idx="5" formatCode="_(* #,##0.0_);_(* \(#,##0.0\);_(* &quot;-&quot;??_);_(@_)">
                  <c:v>2836.0582743451587</c:v>
                </c:pt>
                <c:pt idx="6" formatCode="_(* #,##0.0_);_(* \(#,##0.0\);_(* &quot;-&quot;??_);_(@_)">
                  <c:v>3197.8933882851584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BF3-49EE-A55F-2E253349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39712"/>
        <c:axId val="199837752"/>
      </c:lineChart>
      <c:catAx>
        <c:axId val="19983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37752"/>
        <c:crosses val="autoZero"/>
        <c:auto val="1"/>
        <c:lblAlgn val="ctr"/>
        <c:lblOffset val="100"/>
        <c:noMultiLvlLbl val="0"/>
      </c:catAx>
      <c:valAx>
        <c:axId val="199837752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3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2559055118109"/>
          <c:y val="5.5555555555555552E-2"/>
          <c:w val="0.76204593175853019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'FPC aggregate'!$A$7</c:f>
              <c:strCache>
                <c:ptCount val="1"/>
                <c:pt idx="0">
                  <c:v>Total FPC Inflows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666666666666691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38A-45A5-A281-A70A04EA1F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66666666666664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38A-45A5-A281-A70A04EA1F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888888888888888E-2"/>
                  <c:y val="-8.796296296296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8A-45A5-A281-A70A04EA1F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000000000000001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8A-45A5-A281-A70A04EA1F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aggregate'!$B$10:$H$10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aggregate'!$B$7:$H$7</c:f>
              <c:numCache>
                <c:formatCode>_(* #,##0_);_(* \(#,##0\);_(* "-"??_);_(@_)</c:formatCode>
                <c:ptCount val="7"/>
                <c:pt idx="0">
                  <c:v>409.27103836999993</c:v>
                </c:pt>
                <c:pt idx="1">
                  <c:v>427.71785455715201</c:v>
                </c:pt>
                <c:pt idx="2" formatCode="_(* #,##0.0_);_(* \(#,##0.0\);_(* &quot;-&quot;??_);_(@_)">
                  <c:v>560.80700163530855</c:v>
                </c:pt>
                <c:pt idx="3" formatCode="_(* #,##0.0_);_(* \(#,##0.0\);_(* &quot;-&quot;??_);_(@_)">
                  <c:v>476.25157396285118</c:v>
                </c:pt>
                <c:pt idx="4" formatCode="_(* #,##0.0_);_(* \(#,##0.0\);_(* &quot;-&quot;??_);_(@_)">
                  <c:v>541.15793151389107</c:v>
                </c:pt>
                <c:pt idx="5" formatCode="_(* #,##0.00_);_(* \(#,##0.00\);_(* &quot;-&quot;??_);_(@_)">
                  <c:v>452.19578663000004</c:v>
                </c:pt>
                <c:pt idx="6" formatCode="_(* #,##0.0_);_(* \(#,##0.0\);_(* &quot;-&quot;??_);_(@_)">
                  <c:v>463.00721404000001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38A-45A5-A281-A70A04EA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40888"/>
        <c:axId val="199841280"/>
      </c:lineChart>
      <c:lineChart>
        <c:grouping val="standard"/>
        <c:varyColors val="0"/>
        <c:ser>
          <c:idx val="1"/>
          <c:order val="1"/>
          <c:tx>
            <c:strRef>
              <c:f>'FPC aggregate'!$A$14</c:f>
              <c:strCache>
                <c:ptCount val="1"/>
                <c:pt idx="0">
                  <c:v>Total FPC Stock _ 2nd 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'FPC aggregate'!$B$10:$H$10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'FPC aggregate'!$B$14:$H$14</c:f>
              <c:numCache>
                <c:formatCode>_(* #,##0_);_(* \(#,##0\);_(* "-"??_);_(@_)</c:formatCode>
                <c:ptCount val="7"/>
                <c:pt idx="0">
                  <c:v>1108.6494123000002</c:v>
                </c:pt>
                <c:pt idx="1">
                  <c:v>1404.142463261838</c:v>
                </c:pt>
                <c:pt idx="2" formatCode="_(* #,##0.0_);_(* \(#,##0.0\);_(* &quot;-&quot;??_);_(@_)">
                  <c:v>1752.0479264284168</c:v>
                </c:pt>
                <c:pt idx="3" formatCode="_(* #,##0.0_);_(* \(#,##0.0\);_(* &quot;-&quot;??_);_(@_)">
                  <c:v>2077.941709171268</c:v>
                </c:pt>
                <c:pt idx="4" formatCode="_(* #,##0.0_);_(* \(#,##0.0\);_(* &quot;-&quot;??_);_(@_)">
                  <c:v>2527.8958899851586</c:v>
                </c:pt>
                <c:pt idx="5" formatCode="_(* #,##0.0_);_(* \(#,##0.0\);_(* &quot;-&quot;??_);_(@_)">
                  <c:v>2836.0582743451587</c:v>
                </c:pt>
                <c:pt idx="6" formatCode="_(* #,##0.0_);_(* \(#,##0.0\);_(* &quot;-&quot;??_);_(@_)">
                  <c:v>3197.8933882851584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38A-45A5-A281-A70A04EA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19952"/>
        <c:axId val="275519560"/>
      </c:lineChart>
      <c:catAx>
        <c:axId val="19984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41280"/>
        <c:crosses val="autoZero"/>
        <c:auto val="1"/>
        <c:lblAlgn val="ctr"/>
        <c:lblOffset val="100"/>
        <c:noMultiLvlLbl val="0"/>
      </c:catAx>
      <c:valAx>
        <c:axId val="19984128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40888"/>
        <c:crosses val="autoZero"/>
        <c:crossBetween val="between"/>
      </c:valAx>
      <c:valAx>
        <c:axId val="27551956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519952"/>
        <c:crosses val="max"/>
        <c:crossBetween val="between"/>
      </c:valAx>
      <c:catAx>
        <c:axId val="27551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5519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15135608049006E-2"/>
          <c:y val="0.89409667541557303"/>
          <c:w val="0.833280621172353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15</xdr:row>
      <xdr:rowOff>59531</xdr:rowOff>
    </xdr:from>
    <xdr:to>
      <xdr:col>3</xdr:col>
      <xdr:colOff>285749</xdr:colOff>
      <xdr:row>31</xdr:row>
      <xdr:rowOff>71437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440532</xdr:colOff>
      <xdr:row>15</xdr:row>
      <xdr:rowOff>71438</xdr:rowOff>
    </xdr:from>
    <xdr:to>
      <xdr:col>7</xdr:col>
      <xdr:colOff>785812</xdr:colOff>
      <xdr:row>31</xdr:row>
      <xdr:rowOff>83344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261937</xdr:colOff>
      <xdr:row>15</xdr:row>
      <xdr:rowOff>59532</xdr:rowOff>
    </xdr:from>
    <xdr:to>
      <xdr:col>12</xdr:col>
      <xdr:colOff>511968</xdr:colOff>
      <xdr:row>31</xdr:row>
      <xdr:rowOff>95249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85" zoomScaleNormal="85" workbookViewId="0">
      <selection activeCell="C12" sqref="C12"/>
    </sheetView>
  </sheetViews>
  <sheetFormatPr defaultRowHeight="15" x14ac:dyDescent="0.25"/>
  <cols>
    <col min="1" max="1" width="42" style="32" customWidth="1"/>
    <col min="2" max="5" width="13.140625" style="32" customWidth="1"/>
    <col min="6" max="6" width="13.85546875" style="32" bestFit="1" customWidth="1"/>
    <col min="7" max="8" width="17.42578125" style="32" customWidth="1"/>
    <col min="9" max="16384" width="9.140625" style="32"/>
  </cols>
  <sheetData>
    <row r="1" spans="1:6" x14ac:dyDescent="0.25">
      <c r="A1" s="46" t="s">
        <v>127</v>
      </c>
      <c r="B1" s="46">
        <v>2015</v>
      </c>
      <c r="C1" s="46">
        <v>2016</v>
      </c>
      <c r="D1" s="47">
        <v>2017</v>
      </c>
      <c r="E1" s="48">
        <v>2018</v>
      </c>
      <c r="F1" s="40"/>
    </row>
    <row r="2" spans="1:6" x14ac:dyDescent="0.25">
      <c r="A2" s="49" t="s">
        <v>128</v>
      </c>
      <c r="B2" s="50">
        <f t="shared" ref="B2:C2" si="0">B3+B14+B17</f>
        <v>0</v>
      </c>
      <c r="C2" s="50">
        <f t="shared" si="0"/>
        <v>0</v>
      </c>
      <c r="D2" s="50">
        <f>D3+D14+D17</f>
        <v>299.65093256999995</v>
      </c>
      <c r="E2" s="51">
        <f>E3+E14+E17</f>
        <v>324.68100549000002</v>
      </c>
      <c r="F2" s="36"/>
    </row>
    <row r="3" spans="1:6" x14ac:dyDescent="0.25">
      <c r="A3" s="52" t="s">
        <v>11</v>
      </c>
      <c r="B3" s="53">
        <f t="shared" ref="B3:C3" si="1">B4+B10</f>
        <v>0</v>
      </c>
      <c r="C3" s="53">
        <f t="shared" si="1"/>
        <v>0</v>
      </c>
      <c r="D3" s="53">
        <f>D4+D10</f>
        <v>270.66487944999994</v>
      </c>
      <c r="E3" s="54">
        <f>E4+E10</f>
        <v>298.7715796</v>
      </c>
      <c r="F3" s="36"/>
    </row>
    <row r="4" spans="1:6" x14ac:dyDescent="0.25">
      <c r="A4" s="55" t="s">
        <v>129</v>
      </c>
      <c r="B4" s="56">
        <f t="shared" ref="B4:C4" si="2">B5+B9</f>
        <v>0</v>
      </c>
      <c r="C4" s="56">
        <f t="shared" si="2"/>
        <v>0</v>
      </c>
      <c r="D4" s="56">
        <f>D5+D9</f>
        <v>176.37062429999997</v>
      </c>
      <c r="E4" s="57">
        <f>E5+E9</f>
        <v>183.15593745000001</v>
      </c>
      <c r="F4" s="36"/>
    </row>
    <row r="5" spans="1:6" x14ac:dyDescent="0.25">
      <c r="A5" s="55" t="s">
        <v>131</v>
      </c>
      <c r="B5" s="56">
        <f t="shared" ref="B5:C5" si="3">SUM(B6:B8)</f>
        <v>0</v>
      </c>
      <c r="C5" s="56">
        <f t="shared" si="3"/>
        <v>0</v>
      </c>
      <c r="D5" s="56">
        <f>SUM(D6:D8)</f>
        <v>73.518100239999995</v>
      </c>
      <c r="E5" s="57">
        <f>SUM(E6:E8)</f>
        <v>132.18851468</v>
      </c>
      <c r="F5" s="40"/>
    </row>
    <row r="6" spans="1:6" x14ac:dyDescent="0.25">
      <c r="A6" s="55" t="s">
        <v>132</v>
      </c>
      <c r="B6" s="55"/>
      <c r="C6" s="55"/>
      <c r="D6" s="56">
        <v>73.518100239999995</v>
      </c>
      <c r="E6" s="57">
        <v>132.18851468</v>
      </c>
    </row>
    <row r="7" spans="1:6" x14ac:dyDescent="0.25">
      <c r="A7" s="55" t="s">
        <v>133</v>
      </c>
      <c r="B7" s="55"/>
      <c r="C7" s="55"/>
      <c r="D7" s="56">
        <v>0</v>
      </c>
      <c r="E7" s="57">
        <v>0</v>
      </c>
    </row>
    <row r="8" spans="1:6" x14ac:dyDescent="0.25">
      <c r="A8" s="55" t="s">
        <v>134</v>
      </c>
      <c r="B8" s="55"/>
      <c r="C8" s="55"/>
      <c r="D8" s="56">
        <v>0</v>
      </c>
      <c r="E8" s="57">
        <v>0</v>
      </c>
    </row>
    <row r="9" spans="1:6" x14ac:dyDescent="0.25">
      <c r="A9" s="55" t="s">
        <v>135</v>
      </c>
      <c r="B9" s="55"/>
      <c r="C9" s="55"/>
      <c r="D9" s="56">
        <v>102.85252405999996</v>
      </c>
      <c r="E9" s="57">
        <v>50.967422770000006</v>
      </c>
      <c r="F9" s="36"/>
    </row>
    <row r="10" spans="1:6" x14ac:dyDescent="0.25">
      <c r="A10" s="55" t="s">
        <v>130</v>
      </c>
      <c r="B10" s="56">
        <f t="shared" ref="B10:C10" si="4">SUM(B11:B13)</f>
        <v>0</v>
      </c>
      <c r="C10" s="56">
        <f t="shared" si="4"/>
        <v>0</v>
      </c>
      <c r="D10" s="56">
        <f>SUM(D11:D13)</f>
        <v>94.294255149999998</v>
      </c>
      <c r="E10" s="57">
        <f>SUM(E11:E13)</f>
        <v>115.61564215</v>
      </c>
      <c r="F10" s="36"/>
    </row>
    <row r="11" spans="1:6" x14ac:dyDescent="0.25">
      <c r="A11" s="55" t="s">
        <v>132</v>
      </c>
      <c r="B11" s="55"/>
      <c r="C11" s="55"/>
      <c r="D11" s="56">
        <v>42.277253299999998</v>
      </c>
      <c r="E11" s="57">
        <v>132.23409938</v>
      </c>
    </row>
    <row r="12" spans="1:6" x14ac:dyDescent="0.25">
      <c r="A12" s="55" t="s">
        <v>133</v>
      </c>
      <c r="B12" s="55"/>
      <c r="C12" s="55"/>
      <c r="D12" s="56">
        <v>0.93190236999999998</v>
      </c>
      <c r="E12" s="57">
        <v>0</v>
      </c>
    </row>
    <row r="13" spans="1:6" x14ac:dyDescent="0.25">
      <c r="A13" s="55" t="s">
        <v>134</v>
      </c>
      <c r="B13" s="55"/>
      <c r="C13" s="55"/>
      <c r="D13" s="56">
        <v>51.085099480000004</v>
      </c>
      <c r="E13" s="57">
        <v>-16.618457230000001</v>
      </c>
    </row>
    <row r="14" spans="1:6" x14ac:dyDescent="0.25">
      <c r="A14" s="52" t="s">
        <v>12</v>
      </c>
      <c r="B14" s="53">
        <f t="shared" ref="B14:C14" si="5">B15+B16</f>
        <v>0</v>
      </c>
      <c r="C14" s="53">
        <f t="shared" si="5"/>
        <v>0</v>
      </c>
      <c r="D14" s="53">
        <f>D15+D16</f>
        <v>0.30946002</v>
      </c>
      <c r="E14" s="54">
        <f>E15+E16</f>
        <v>5.7758250799999997</v>
      </c>
      <c r="F14" s="36"/>
    </row>
    <row r="15" spans="1:6" x14ac:dyDescent="0.25">
      <c r="A15" s="55" t="s">
        <v>137</v>
      </c>
      <c r="B15" s="55"/>
      <c r="C15" s="55"/>
      <c r="D15" s="56">
        <v>0.30946002</v>
      </c>
      <c r="E15" s="57">
        <v>5.7758250799999997</v>
      </c>
    </row>
    <row r="16" spans="1:6" x14ac:dyDescent="0.25">
      <c r="A16" s="55" t="s">
        <v>136</v>
      </c>
      <c r="B16" s="55"/>
      <c r="C16" s="55"/>
      <c r="D16" s="56">
        <v>0</v>
      </c>
      <c r="E16" s="57"/>
    </row>
    <row r="17" spans="1:6" x14ac:dyDescent="0.25">
      <c r="A17" s="52" t="s">
        <v>13</v>
      </c>
      <c r="B17" s="53">
        <f t="shared" ref="B17:C17" si="6">B18+B19+B20+B23+B26+B27</f>
        <v>0</v>
      </c>
      <c r="C17" s="53">
        <f t="shared" si="6"/>
        <v>0</v>
      </c>
      <c r="D17" s="53">
        <f>D18+D19+D20+D23+D26+D27</f>
        <v>28.676593099999998</v>
      </c>
      <c r="E17" s="54">
        <f>E18+E19+E20+E23+E26+E27</f>
        <v>20.133600809999997</v>
      </c>
      <c r="F17" s="36"/>
    </row>
    <row r="18" spans="1:6" x14ac:dyDescent="0.25">
      <c r="A18" s="55" t="s">
        <v>138</v>
      </c>
      <c r="B18" s="55"/>
      <c r="C18" s="55"/>
      <c r="D18" s="56">
        <v>6.4969639999999995E-2</v>
      </c>
      <c r="E18" s="57">
        <v>5.5864375300000004</v>
      </c>
    </row>
    <row r="19" spans="1:6" x14ac:dyDescent="0.25">
      <c r="A19" s="55" t="s">
        <v>139</v>
      </c>
      <c r="B19" s="55"/>
      <c r="C19" s="55"/>
      <c r="D19" s="56">
        <v>1.7617907399999999</v>
      </c>
      <c r="E19" s="57"/>
    </row>
    <row r="20" spans="1:6" x14ac:dyDescent="0.25">
      <c r="A20" s="55" t="s">
        <v>140</v>
      </c>
      <c r="B20" s="56">
        <f>B22+B21</f>
        <v>0</v>
      </c>
      <c r="C20" s="56">
        <f>C22+C21</f>
        <v>0</v>
      </c>
      <c r="D20" s="56">
        <f>D22+D21</f>
        <v>0.59432501000000004</v>
      </c>
      <c r="E20" s="57">
        <f>E22+E21</f>
        <v>4.2581051900000002</v>
      </c>
    </row>
    <row r="21" spans="1:6" x14ac:dyDescent="0.25">
      <c r="A21" s="55" t="s">
        <v>144</v>
      </c>
      <c r="B21" s="55"/>
      <c r="C21" s="55"/>
      <c r="D21" s="56">
        <v>0</v>
      </c>
      <c r="E21" s="57">
        <v>4.76676301</v>
      </c>
    </row>
    <row r="22" spans="1:6" x14ac:dyDescent="0.25">
      <c r="A22" s="55" t="s">
        <v>145</v>
      </c>
      <c r="B22" s="55"/>
      <c r="C22" s="55"/>
      <c r="D22" s="56">
        <v>0.59432501000000004</v>
      </c>
      <c r="E22" s="57">
        <v>-0.50865782000000004</v>
      </c>
    </row>
    <row r="23" spans="1:6" x14ac:dyDescent="0.25">
      <c r="A23" s="55" t="s">
        <v>141</v>
      </c>
      <c r="B23" s="56">
        <f>B24-B25</f>
        <v>0</v>
      </c>
      <c r="C23" s="56">
        <f>C24-C25</f>
        <v>0</v>
      </c>
      <c r="D23" s="56">
        <f>D24-D25</f>
        <v>25.777140529999997</v>
      </c>
      <c r="E23" s="57">
        <f>E24-E25</f>
        <v>-2.7661383900000018</v>
      </c>
      <c r="F23" s="36"/>
    </row>
    <row r="24" spans="1:6" x14ac:dyDescent="0.25">
      <c r="A24" s="55" t="s">
        <v>146</v>
      </c>
      <c r="B24" s="55"/>
      <c r="C24" s="55"/>
      <c r="D24" s="56">
        <v>89.587710999999999</v>
      </c>
      <c r="E24" s="57">
        <v>23.258453969999998</v>
      </c>
    </row>
    <row r="25" spans="1:6" x14ac:dyDescent="0.25">
      <c r="A25" s="55" t="s">
        <v>147</v>
      </c>
      <c r="B25" s="55"/>
      <c r="C25" s="55"/>
      <c r="D25" s="56">
        <v>63.810570470000002</v>
      </c>
      <c r="E25" s="57">
        <v>26.02459236</v>
      </c>
    </row>
    <row r="26" spans="1:6" x14ac:dyDescent="0.25">
      <c r="A26" s="55" t="s">
        <v>142</v>
      </c>
      <c r="B26" s="55"/>
      <c r="C26" s="55"/>
      <c r="D26" s="56">
        <v>0</v>
      </c>
      <c r="E26" s="57">
        <v>0</v>
      </c>
    </row>
    <row r="27" spans="1:6" x14ac:dyDescent="0.25">
      <c r="A27" s="58" t="s">
        <v>143</v>
      </c>
      <c r="B27" s="58"/>
      <c r="C27" s="58"/>
      <c r="D27" s="59">
        <v>0.47836718</v>
      </c>
      <c r="E27" s="57">
        <v>13.055196480000001</v>
      </c>
    </row>
    <row r="28" spans="1:6" x14ac:dyDescent="0.25">
      <c r="A28" s="40"/>
      <c r="B28" s="40"/>
      <c r="C28" s="40"/>
    </row>
    <row r="29" spans="1:6" x14ac:dyDescent="0.25">
      <c r="A29" s="40"/>
      <c r="B29" s="157">
        <f>B3+B14+B17</f>
        <v>0</v>
      </c>
      <c r="C29" s="157">
        <f>C3+C14+C17</f>
        <v>0</v>
      </c>
      <c r="D29" s="157">
        <f>D3+D14+D17</f>
        <v>299.65093256999995</v>
      </c>
      <c r="E29" s="157">
        <f>E3+E14+E17</f>
        <v>324.68100549000002</v>
      </c>
    </row>
    <row r="30" spans="1:6" x14ac:dyDescent="0.25">
      <c r="A30" s="40"/>
      <c r="B30" s="40"/>
      <c r="C30" s="40"/>
      <c r="D30" s="40"/>
      <c r="E30" s="40"/>
    </row>
    <row r="31" spans="1:6" x14ac:dyDescent="0.25">
      <c r="A31" s="40"/>
      <c r="B31" s="40"/>
      <c r="C31" s="40"/>
      <c r="D31" s="40"/>
      <c r="E31" s="40"/>
    </row>
    <row r="32" spans="1:6" x14ac:dyDescent="0.25">
      <c r="A32" s="40"/>
      <c r="B32" s="40"/>
      <c r="C32" s="40"/>
      <c r="D32" s="40"/>
      <c r="E32" s="40"/>
      <c r="F32" s="40"/>
    </row>
    <row r="33" spans="1:6" x14ac:dyDescent="0.25">
      <c r="A33" s="40"/>
      <c r="B33" s="40"/>
      <c r="C33" s="40"/>
      <c r="D33" s="40"/>
      <c r="E33" s="40"/>
      <c r="F33" s="40"/>
    </row>
    <row r="34" spans="1:6" x14ac:dyDescent="0.25">
      <c r="A34" s="40"/>
      <c r="B34" s="40"/>
      <c r="C34" s="40"/>
      <c r="D34" s="40"/>
      <c r="E34" s="40"/>
      <c r="F34" s="40"/>
    </row>
    <row r="35" spans="1:6" x14ac:dyDescent="0.25">
      <c r="A35" s="40"/>
      <c r="B35" s="40"/>
      <c r="C35" s="40"/>
      <c r="D35" s="40"/>
      <c r="E35" s="40"/>
      <c r="F35" s="40"/>
    </row>
    <row r="36" spans="1:6" x14ac:dyDescent="0.25">
      <c r="A36" s="40"/>
      <c r="B36" s="40"/>
      <c r="C36" s="40"/>
      <c r="D36" s="40"/>
      <c r="E36" s="40"/>
      <c r="F36" s="40"/>
    </row>
    <row r="37" spans="1:6" x14ac:dyDescent="0.25">
      <c r="A37" s="40"/>
      <c r="B37" s="40"/>
      <c r="C37" s="40"/>
      <c r="D37" s="40"/>
      <c r="E37" s="40"/>
      <c r="F37" s="4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3"/>
  <sheetViews>
    <sheetView zoomScaleNormal="100" workbookViewId="0">
      <pane xSplit="2" ySplit="2" topLeftCell="C55" activePane="bottomRight" state="frozen"/>
      <selection pane="topRight" activeCell="C1" sqref="C1"/>
      <selection pane="bottomLeft" activeCell="A3" sqref="A3"/>
      <selection pane="bottomRight" activeCell="A55" sqref="A55"/>
    </sheetView>
  </sheetViews>
  <sheetFormatPr defaultRowHeight="15" x14ac:dyDescent="0.25"/>
  <cols>
    <col min="1" max="1" width="4.5703125" style="16" bestFit="1" customWidth="1"/>
    <col min="2" max="2" width="37.85546875" style="109" customWidth="1"/>
    <col min="3" max="3" width="19.42578125" style="16" customWidth="1"/>
    <col min="4" max="4" width="18.28515625" style="16" customWidth="1"/>
    <col min="5" max="5" width="20.140625" style="16" customWidth="1"/>
    <col min="6" max="6" width="18" style="16" customWidth="1"/>
    <col min="7" max="8" width="18.28515625" style="16" customWidth="1"/>
    <col min="9" max="9" width="22.140625" style="16" customWidth="1"/>
    <col min="10" max="10" width="20.7109375" style="16" customWidth="1"/>
    <col min="16" max="16384" width="9.140625" style="16"/>
  </cols>
  <sheetData>
    <row r="2" spans="1:10" x14ac:dyDescent="0.25">
      <c r="A2" s="95"/>
      <c r="B2" s="95" t="s">
        <v>167</v>
      </c>
      <c r="C2" s="96">
        <v>2011</v>
      </c>
      <c r="D2" s="96">
        <v>2012</v>
      </c>
      <c r="E2" s="96">
        <v>2013</v>
      </c>
      <c r="F2" s="97">
        <v>2014</v>
      </c>
      <c r="G2" s="97">
        <v>2015</v>
      </c>
      <c r="H2" s="97">
        <v>2016</v>
      </c>
      <c r="I2" s="97">
        <v>2017</v>
      </c>
      <c r="J2" s="97">
        <v>2018</v>
      </c>
    </row>
    <row r="3" spans="1:10" x14ac:dyDescent="0.25">
      <c r="A3" s="98">
        <v>1</v>
      </c>
      <c r="B3" s="98" t="s">
        <v>31</v>
      </c>
      <c r="C3" s="99">
        <v>0</v>
      </c>
      <c r="D3" s="99">
        <v>0</v>
      </c>
      <c r="E3" s="99">
        <v>0</v>
      </c>
      <c r="F3" s="100">
        <v>0</v>
      </c>
      <c r="G3" s="100">
        <v>0</v>
      </c>
      <c r="H3" s="100">
        <v>0</v>
      </c>
      <c r="I3" s="100">
        <v>0</v>
      </c>
      <c r="J3" s="100">
        <v>0</v>
      </c>
    </row>
    <row r="4" spans="1:10" x14ac:dyDescent="0.25">
      <c r="A4" s="98">
        <v>2</v>
      </c>
      <c r="B4" s="98" t="s">
        <v>33</v>
      </c>
      <c r="C4" s="99"/>
      <c r="D4" s="99"/>
      <c r="E4" s="99"/>
      <c r="F4" s="100"/>
      <c r="G4" s="100"/>
      <c r="H4" s="100"/>
      <c r="I4" s="100">
        <v>2024806.68</v>
      </c>
      <c r="J4" s="100">
        <v>19202.39</v>
      </c>
    </row>
    <row r="5" spans="1:10" x14ac:dyDescent="0.25">
      <c r="A5" s="98">
        <v>3</v>
      </c>
      <c r="B5" s="98" t="s">
        <v>34</v>
      </c>
      <c r="C5" s="101">
        <v>263802.61</v>
      </c>
      <c r="D5" s="99">
        <v>419378.17</v>
      </c>
      <c r="E5" s="101">
        <v>303474.614933</v>
      </c>
      <c r="F5" s="100">
        <v>2482187.1947130882</v>
      </c>
      <c r="G5" s="100">
        <v>0</v>
      </c>
      <c r="H5" s="100">
        <v>0</v>
      </c>
      <c r="I5" s="100">
        <v>2021206.03</v>
      </c>
      <c r="J5" s="100">
        <v>1942821.97</v>
      </c>
    </row>
    <row r="6" spans="1:10" x14ac:dyDescent="0.25">
      <c r="A6" s="98">
        <v>4</v>
      </c>
      <c r="B6" s="98" t="s">
        <v>36</v>
      </c>
      <c r="C6" s="99">
        <v>-55009.55</v>
      </c>
      <c r="D6" s="99">
        <v>2062124.51</v>
      </c>
      <c r="E6" s="99">
        <v>6292498.6081900001</v>
      </c>
      <c r="F6" s="100">
        <v>-581959.29605533066</v>
      </c>
      <c r="G6" s="100">
        <v>10931514.25</v>
      </c>
      <c r="H6" s="100">
        <v>2972999.7300000787</v>
      </c>
      <c r="I6" s="100">
        <v>4954086.83</v>
      </c>
      <c r="J6" s="100">
        <v>12339376.25</v>
      </c>
    </row>
    <row r="7" spans="1:10" x14ac:dyDescent="0.25">
      <c r="A7" s="98">
        <v>5</v>
      </c>
      <c r="B7" s="98" t="s">
        <v>38</v>
      </c>
      <c r="C7" s="101"/>
      <c r="D7" s="99">
        <v>0</v>
      </c>
      <c r="E7" s="101">
        <v>832105.65384100005</v>
      </c>
      <c r="F7" s="100">
        <v>2280936.0529863429</v>
      </c>
      <c r="G7" s="100">
        <v>557228.17000000004</v>
      </c>
      <c r="H7" s="100">
        <v>0</v>
      </c>
      <c r="I7" s="100">
        <v>0</v>
      </c>
      <c r="J7" s="100">
        <v>651821.87</v>
      </c>
    </row>
    <row r="8" spans="1:10" x14ac:dyDescent="0.25">
      <c r="A8" s="98">
        <v>6</v>
      </c>
      <c r="B8" s="98" t="s">
        <v>168</v>
      </c>
      <c r="C8" s="101">
        <v>-152895.37</v>
      </c>
      <c r="D8" s="99">
        <v>0</v>
      </c>
      <c r="E8" s="101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</row>
    <row r="9" spans="1:10" x14ac:dyDescent="0.25">
      <c r="A9" s="98">
        <v>7</v>
      </c>
      <c r="B9" s="98" t="s">
        <v>39</v>
      </c>
      <c r="C9" s="101"/>
      <c r="D9" s="99"/>
      <c r="E9" s="101">
        <v>745420.244649</v>
      </c>
      <c r="F9" s="100">
        <v>0</v>
      </c>
      <c r="G9" s="100">
        <v>2607100.08</v>
      </c>
      <c r="H9" s="100">
        <v>1825127.98</v>
      </c>
      <c r="I9" s="100">
        <v>0</v>
      </c>
      <c r="J9" s="100">
        <v>243355.44</v>
      </c>
    </row>
    <row r="10" spans="1:10" x14ac:dyDescent="0.25">
      <c r="A10" s="98">
        <v>8</v>
      </c>
      <c r="B10" s="98" t="s">
        <v>40</v>
      </c>
      <c r="C10" s="99">
        <v>276267.09000000003</v>
      </c>
      <c r="D10" s="99">
        <v>122458.09</v>
      </c>
      <c r="E10" s="99">
        <v>122755.02443400001</v>
      </c>
      <c r="F10" s="100">
        <v>253362.96535959205</v>
      </c>
      <c r="G10" s="100">
        <v>202023.57</v>
      </c>
      <c r="H10" s="100">
        <v>0</v>
      </c>
      <c r="I10" s="100">
        <v>0</v>
      </c>
      <c r="J10" s="100">
        <v>2579.0500000000002</v>
      </c>
    </row>
    <row r="11" spans="1:10" x14ac:dyDescent="0.25">
      <c r="A11" s="98">
        <v>9</v>
      </c>
      <c r="B11" s="98" t="s">
        <v>41</v>
      </c>
      <c r="C11" s="99">
        <v>0</v>
      </c>
      <c r="D11" s="99">
        <v>0</v>
      </c>
      <c r="E11" s="99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</row>
    <row r="12" spans="1:10" x14ac:dyDescent="0.25">
      <c r="A12" s="98">
        <v>10</v>
      </c>
      <c r="B12" s="98" t="s">
        <v>42</v>
      </c>
      <c r="C12" s="99">
        <v>305194.39</v>
      </c>
      <c r="D12" s="99">
        <v>532145.29</v>
      </c>
      <c r="E12" s="99">
        <v>170906.897192</v>
      </c>
      <c r="F12" s="100">
        <v>1447589.2032266571</v>
      </c>
      <c r="G12" s="100">
        <v>0</v>
      </c>
      <c r="H12" s="100">
        <v>288759.17</v>
      </c>
      <c r="I12" s="100">
        <v>1142652.8899999999</v>
      </c>
      <c r="J12" s="100">
        <v>0</v>
      </c>
    </row>
    <row r="13" spans="1:10" x14ac:dyDescent="0.25">
      <c r="A13" s="98">
        <v>11</v>
      </c>
      <c r="B13" s="98" t="s">
        <v>169</v>
      </c>
      <c r="C13" s="102"/>
      <c r="D13" s="102"/>
      <c r="E13" s="102"/>
      <c r="F13" s="102"/>
      <c r="G13" s="102"/>
      <c r="H13" s="102">
        <v>2776161.74</v>
      </c>
      <c r="I13" s="102">
        <v>442896.73</v>
      </c>
      <c r="J13" s="100">
        <v>0</v>
      </c>
    </row>
    <row r="14" spans="1:10" x14ac:dyDescent="0.25">
      <c r="A14" s="98">
        <v>12</v>
      </c>
      <c r="B14" s="98" t="s">
        <v>44</v>
      </c>
      <c r="C14" s="99">
        <v>0</v>
      </c>
      <c r="D14" s="99">
        <v>0</v>
      </c>
      <c r="E14" s="99">
        <v>0</v>
      </c>
      <c r="F14" s="100">
        <v>636284.50852822221</v>
      </c>
      <c r="G14" s="100">
        <v>0</v>
      </c>
      <c r="H14" s="100">
        <v>0</v>
      </c>
      <c r="I14" s="100">
        <v>0</v>
      </c>
      <c r="J14" s="100">
        <v>0</v>
      </c>
    </row>
    <row r="15" spans="1:10" x14ac:dyDescent="0.25">
      <c r="A15" s="98">
        <v>13</v>
      </c>
      <c r="B15" s="98" t="s">
        <v>45</v>
      </c>
      <c r="C15" s="101">
        <v>2594198.83</v>
      </c>
      <c r="D15" s="99">
        <v>1018196.84</v>
      </c>
      <c r="E15" s="101">
        <v>5860394.96165</v>
      </c>
      <c r="F15" s="100">
        <v>2168046.3053162182</v>
      </c>
      <c r="G15" s="100">
        <v>23093799.010000002</v>
      </c>
      <c r="H15" s="100">
        <v>7569354.2400000002</v>
      </c>
      <c r="I15" s="100">
        <v>11463282.970000001</v>
      </c>
      <c r="J15" s="100">
        <v>1590974.69</v>
      </c>
    </row>
    <row r="16" spans="1:10" x14ac:dyDescent="0.25">
      <c r="A16" s="98">
        <v>14</v>
      </c>
      <c r="B16" s="98" t="s">
        <v>46</v>
      </c>
      <c r="C16" s="99">
        <v>0</v>
      </c>
      <c r="D16" s="99">
        <v>0</v>
      </c>
      <c r="E16" s="101">
        <v>288743.72139100003</v>
      </c>
      <c r="F16" s="100">
        <v>0</v>
      </c>
      <c r="G16" s="100">
        <v>170025.98</v>
      </c>
      <c r="H16" s="100">
        <v>29540.34</v>
      </c>
      <c r="I16" s="100">
        <v>24809.360000000001</v>
      </c>
      <c r="J16" s="100">
        <v>353286.31</v>
      </c>
    </row>
    <row r="17" spans="1:10" x14ac:dyDescent="0.25">
      <c r="A17" s="98">
        <v>15</v>
      </c>
      <c r="B17" s="98" t="s">
        <v>170</v>
      </c>
      <c r="C17" s="101"/>
      <c r="D17" s="99">
        <v>0</v>
      </c>
      <c r="E17" s="99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</row>
    <row r="18" spans="1:10" x14ac:dyDescent="0.25">
      <c r="A18" s="98">
        <v>16</v>
      </c>
      <c r="B18" s="98" t="s">
        <v>48</v>
      </c>
      <c r="C18" s="101">
        <v>0</v>
      </c>
      <c r="D18" s="99">
        <v>0</v>
      </c>
      <c r="E18" s="101">
        <v>1726208.0369299999</v>
      </c>
      <c r="F18" s="100">
        <v>0</v>
      </c>
      <c r="G18" s="100">
        <v>0</v>
      </c>
      <c r="H18" s="100">
        <v>2957321.31</v>
      </c>
      <c r="I18" s="100">
        <v>0</v>
      </c>
      <c r="J18" s="100">
        <v>0</v>
      </c>
    </row>
    <row r="19" spans="1:10" x14ac:dyDescent="0.25">
      <c r="A19" s="98">
        <v>17</v>
      </c>
      <c r="B19" s="98" t="s">
        <v>49</v>
      </c>
      <c r="C19" s="101"/>
      <c r="D19" s="99">
        <v>0</v>
      </c>
      <c r="E19" s="101">
        <v>129577.508351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</row>
    <row r="20" spans="1:10" x14ac:dyDescent="0.25">
      <c r="A20" s="98">
        <v>18</v>
      </c>
      <c r="B20" s="98" t="s">
        <v>51</v>
      </c>
      <c r="C20" s="101"/>
      <c r="D20" s="99"/>
      <c r="E20" s="101"/>
      <c r="F20" s="100"/>
      <c r="G20" s="100">
        <v>-40385.919999999998</v>
      </c>
      <c r="H20" s="100">
        <v>1297093.55</v>
      </c>
      <c r="I20" s="100">
        <v>35125.9</v>
      </c>
      <c r="J20" s="100">
        <v>0</v>
      </c>
    </row>
    <row r="21" spans="1:10" x14ac:dyDescent="0.25">
      <c r="A21" s="98">
        <v>19</v>
      </c>
      <c r="B21" s="98" t="s">
        <v>52</v>
      </c>
      <c r="C21" s="101"/>
      <c r="D21" s="99">
        <v>129056.39</v>
      </c>
      <c r="E21" s="99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</row>
    <row r="22" spans="1:10" x14ac:dyDescent="0.25">
      <c r="A22" s="98">
        <v>20</v>
      </c>
      <c r="B22" s="98" t="s">
        <v>171</v>
      </c>
      <c r="C22" s="101">
        <v>0</v>
      </c>
      <c r="D22" s="99">
        <v>0</v>
      </c>
      <c r="E22" s="101">
        <v>0</v>
      </c>
      <c r="F22" s="100">
        <v>0</v>
      </c>
      <c r="G22" s="100">
        <v>0</v>
      </c>
      <c r="H22" s="100">
        <v>0</v>
      </c>
      <c r="I22" s="100">
        <v>99981.5</v>
      </c>
      <c r="J22" s="100">
        <v>0</v>
      </c>
    </row>
    <row r="23" spans="1:10" x14ac:dyDescent="0.25">
      <c r="A23" s="98">
        <v>21</v>
      </c>
      <c r="B23" s="98" t="s">
        <v>54</v>
      </c>
      <c r="C23" s="101"/>
      <c r="D23" s="99">
        <v>4147102.37</v>
      </c>
      <c r="E23" s="101">
        <v>0</v>
      </c>
      <c r="F23" s="100">
        <v>72255.307719359946</v>
      </c>
      <c r="G23" s="100">
        <v>0</v>
      </c>
      <c r="H23" s="100">
        <v>1582713.29</v>
      </c>
      <c r="I23" s="100">
        <v>60879.74</v>
      </c>
      <c r="J23" s="100">
        <v>265708.37</v>
      </c>
    </row>
    <row r="24" spans="1:10" x14ac:dyDescent="0.25">
      <c r="A24" s="98">
        <v>22</v>
      </c>
      <c r="B24" s="98" t="s">
        <v>55</v>
      </c>
      <c r="C24" s="101"/>
      <c r="D24" s="99">
        <v>156720.75</v>
      </c>
      <c r="E24" s="99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</row>
    <row r="25" spans="1:10" x14ac:dyDescent="0.25">
      <c r="A25" s="98">
        <v>23</v>
      </c>
      <c r="B25" s="98" t="s">
        <v>56</v>
      </c>
      <c r="C25" s="101">
        <v>0</v>
      </c>
      <c r="D25" s="99">
        <v>1102945.75</v>
      </c>
      <c r="E25" s="99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</row>
    <row r="26" spans="1:10" x14ac:dyDescent="0.25">
      <c r="A26" s="98">
        <v>24</v>
      </c>
      <c r="B26" s="98" t="s">
        <v>58</v>
      </c>
      <c r="C26" s="101">
        <v>499558.28</v>
      </c>
      <c r="D26" s="99">
        <v>0</v>
      </c>
      <c r="E26" s="101">
        <v>312566.53315600002</v>
      </c>
      <c r="F26" s="100">
        <v>54477.732855635652</v>
      </c>
      <c r="G26" s="100">
        <v>233428.16</v>
      </c>
      <c r="H26" s="100">
        <v>1112155.29</v>
      </c>
      <c r="I26" s="100">
        <v>15617.46</v>
      </c>
      <c r="J26" s="100">
        <v>1096248.23</v>
      </c>
    </row>
    <row r="27" spans="1:10" x14ac:dyDescent="0.25">
      <c r="A27" s="98">
        <v>25</v>
      </c>
      <c r="B27" s="98" t="s">
        <v>59</v>
      </c>
      <c r="C27" s="101"/>
      <c r="D27" s="99"/>
      <c r="E27" s="101"/>
      <c r="F27" s="100"/>
      <c r="G27" s="100"/>
      <c r="H27" s="100"/>
      <c r="I27" s="100">
        <v>27663.38</v>
      </c>
      <c r="J27" s="100">
        <v>0</v>
      </c>
    </row>
    <row r="28" spans="1:10" x14ac:dyDescent="0.25">
      <c r="A28" s="98">
        <v>26</v>
      </c>
      <c r="B28" s="98" t="s">
        <v>60</v>
      </c>
      <c r="C28" s="99">
        <v>-1044753.71</v>
      </c>
      <c r="D28" s="99">
        <v>0</v>
      </c>
      <c r="E28" s="99">
        <v>3776609.8045299998</v>
      </c>
      <c r="F28" s="100">
        <v>2391471.7721704473</v>
      </c>
      <c r="G28" s="100">
        <v>669724.30000000005</v>
      </c>
      <c r="H28" s="100">
        <v>3277954.74</v>
      </c>
      <c r="I28" s="100">
        <v>2694586.55</v>
      </c>
      <c r="J28" s="100">
        <v>4766559.2</v>
      </c>
    </row>
    <row r="29" spans="1:10" x14ac:dyDescent="0.25">
      <c r="A29" s="98">
        <v>27</v>
      </c>
      <c r="B29" s="98" t="s">
        <v>61</v>
      </c>
      <c r="C29" s="101"/>
      <c r="D29" s="99">
        <v>675686.05</v>
      </c>
      <c r="E29" s="99">
        <v>0</v>
      </c>
      <c r="F29" s="100">
        <v>9504.1322314049576</v>
      </c>
      <c r="G29" s="100">
        <v>20762.75</v>
      </c>
      <c r="H29" s="100">
        <v>0</v>
      </c>
      <c r="I29" s="100">
        <v>0</v>
      </c>
      <c r="J29" s="100">
        <v>0</v>
      </c>
    </row>
    <row r="30" spans="1:10" x14ac:dyDescent="0.25">
      <c r="A30" s="98">
        <v>28</v>
      </c>
      <c r="B30" s="98" t="s">
        <v>62</v>
      </c>
      <c r="C30" s="99">
        <v>7273132.9900000002</v>
      </c>
      <c r="D30" s="99">
        <v>0</v>
      </c>
      <c r="E30" s="101">
        <v>0</v>
      </c>
      <c r="F30" s="100">
        <v>-514787.18083641049</v>
      </c>
      <c r="G30" s="100">
        <v>965654.54</v>
      </c>
      <c r="H30" s="100">
        <v>834347.86</v>
      </c>
      <c r="I30" s="100">
        <v>10623654.77</v>
      </c>
      <c r="J30" s="100">
        <v>1829941.18</v>
      </c>
    </row>
    <row r="31" spans="1:10" x14ac:dyDescent="0.25">
      <c r="A31" s="98">
        <v>29</v>
      </c>
      <c r="B31" s="98" t="s">
        <v>63</v>
      </c>
      <c r="C31" s="101">
        <v>0</v>
      </c>
      <c r="D31" s="99">
        <v>495203.14</v>
      </c>
      <c r="E31" s="99">
        <v>0</v>
      </c>
      <c r="F31" s="100">
        <v>0</v>
      </c>
      <c r="G31" s="101">
        <v>6731736.8300000001</v>
      </c>
      <c r="H31" s="101">
        <v>6731736.8300000001</v>
      </c>
      <c r="I31" s="101">
        <v>486938.82</v>
      </c>
      <c r="J31" s="100">
        <v>0</v>
      </c>
    </row>
    <row r="32" spans="1:10" x14ac:dyDescent="0.25">
      <c r="A32" s="98">
        <v>30</v>
      </c>
      <c r="B32" s="98" t="s">
        <v>64</v>
      </c>
      <c r="C32" s="99">
        <v>847169.64</v>
      </c>
      <c r="D32" s="99">
        <v>2683475.89</v>
      </c>
      <c r="E32" s="99">
        <v>3081922.0369899999</v>
      </c>
      <c r="F32" s="100">
        <v>38624240.881689228</v>
      </c>
      <c r="G32" s="100">
        <v>10886828.92</v>
      </c>
      <c r="H32" s="100">
        <v>6209993.3799999999</v>
      </c>
      <c r="I32" s="100">
        <v>31333543.140000001</v>
      </c>
      <c r="J32" s="100">
        <v>4465973.68</v>
      </c>
    </row>
    <row r="33" spans="1:10" x14ac:dyDescent="0.25">
      <c r="A33" s="98">
        <v>31</v>
      </c>
      <c r="B33" s="98" t="s">
        <v>65</v>
      </c>
      <c r="C33" s="99"/>
      <c r="D33" s="99"/>
      <c r="E33" s="99"/>
      <c r="F33" s="100"/>
      <c r="G33" s="100"/>
      <c r="H33" s="100"/>
      <c r="I33" s="100">
        <v>4822.58</v>
      </c>
      <c r="J33" s="100">
        <v>0</v>
      </c>
    </row>
    <row r="34" spans="1:10" x14ac:dyDescent="0.25">
      <c r="A34" s="98">
        <v>32</v>
      </c>
      <c r="B34" s="98" t="s">
        <v>124</v>
      </c>
      <c r="C34" s="99">
        <v>-40962.61</v>
      </c>
      <c r="D34" s="99">
        <v>771281.85</v>
      </c>
      <c r="E34" s="101">
        <v>120914.682049</v>
      </c>
      <c r="F34" s="100">
        <v>0</v>
      </c>
      <c r="G34" s="100">
        <v>0</v>
      </c>
      <c r="H34" s="100">
        <v>128355.4</v>
      </c>
      <c r="I34" s="100">
        <v>125406.57</v>
      </c>
      <c r="J34" s="100">
        <v>105670.19</v>
      </c>
    </row>
    <row r="35" spans="1:10" x14ac:dyDescent="0.25">
      <c r="A35" s="98">
        <v>33</v>
      </c>
      <c r="B35" s="98" t="s">
        <v>172</v>
      </c>
      <c r="C35" s="101"/>
      <c r="D35" s="99"/>
      <c r="E35" s="101"/>
      <c r="F35" s="100"/>
      <c r="G35" s="100">
        <v>1214.98</v>
      </c>
      <c r="H35" s="100">
        <v>0</v>
      </c>
      <c r="I35" s="100">
        <v>0</v>
      </c>
      <c r="J35" s="100">
        <v>0</v>
      </c>
    </row>
    <row r="36" spans="1:10" x14ac:dyDescent="0.25">
      <c r="A36" s="98">
        <v>34</v>
      </c>
      <c r="B36" s="98" t="s">
        <v>67</v>
      </c>
      <c r="C36" s="101"/>
      <c r="D36" s="99">
        <v>43156341.32</v>
      </c>
      <c r="E36" s="101">
        <v>0</v>
      </c>
      <c r="F36" s="100">
        <v>54815.894437606235</v>
      </c>
      <c r="G36" s="100">
        <v>0</v>
      </c>
      <c r="H36" s="100">
        <v>0</v>
      </c>
      <c r="I36" s="100">
        <v>0</v>
      </c>
      <c r="J36" s="100">
        <v>0</v>
      </c>
    </row>
    <row r="37" spans="1:10" x14ac:dyDescent="0.25">
      <c r="A37" s="98">
        <v>35</v>
      </c>
      <c r="B37" s="98" t="s">
        <v>68</v>
      </c>
      <c r="C37" s="99">
        <v>231784.98</v>
      </c>
      <c r="D37" s="99">
        <v>0</v>
      </c>
      <c r="E37" s="99">
        <v>277541.197575</v>
      </c>
      <c r="F37" s="100">
        <v>7799215.8799894489</v>
      </c>
      <c r="G37" s="100">
        <v>1638.43</v>
      </c>
      <c r="H37" s="100">
        <v>3302546.98</v>
      </c>
      <c r="I37" s="100">
        <v>127684.51</v>
      </c>
      <c r="J37" s="100">
        <v>244447.92</v>
      </c>
    </row>
    <row r="38" spans="1:10" x14ac:dyDescent="0.25">
      <c r="A38" s="98">
        <v>36</v>
      </c>
      <c r="B38" s="98" t="s">
        <v>173</v>
      </c>
      <c r="C38" s="101">
        <v>0</v>
      </c>
      <c r="D38" s="99">
        <v>0</v>
      </c>
      <c r="E38" s="99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</row>
    <row r="39" spans="1:10" x14ac:dyDescent="0.25">
      <c r="A39" s="98">
        <v>37</v>
      </c>
      <c r="B39" s="98" t="s">
        <v>70</v>
      </c>
      <c r="C39" s="99">
        <v>20116285.27</v>
      </c>
      <c r="D39" s="99">
        <v>143484986.99000001</v>
      </c>
      <c r="E39" s="101">
        <v>20175511.502500001</v>
      </c>
      <c r="F39" s="100">
        <v>25706168.274558935</v>
      </c>
      <c r="G39" s="100">
        <v>22154575.010000002</v>
      </c>
      <c r="H39" s="100">
        <v>22140834.850000001</v>
      </c>
      <c r="I39" s="100">
        <v>16891418.34</v>
      </c>
      <c r="J39" s="100">
        <v>26479322.289999999</v>
      </c>
    </row>
    <row r="40" spans="1:10" x14ac:dyDescent="0.25">
      <c r="A40" s="98">
        <v>38</v>
      </c>
      <c r="B40" s="98" t="s">
        <v>71</v>
      </c>
      <c r="C40" s="102"/>
      <c r="D40" s="102"/>
      <c r="E40" s="102"/>
      <c r="F40" s="102"/>
      <c r="G40" s="102"/>
      <c r="H40" s="102">
        <v>314407.58</v>
      </c>
      <c r="I40" s="102">
        <v>408169.3</v>
      </c>
      <c r="J40" s="100">
        <v>0</v>
      </c>
    </row>
    <row r="41" spans="1:10" x14ac:dyDescent="0.25">
      <c r="A41" s="98">
        <v>39</v>
      </c>
      <c r="B41" s="98" t="s">
        <v>72</v>
      </c>
      <c r="C41" s="101"/>
      <c r="D41" s="99">
        <v>0</v>
      </c>
      <c r="E41" s="101">
        <v>15687.778361999999</v>
      </c>
      <c r="F41" s="100">
        <v>-138347.77590703944</v>
      </c>
      <c r="G41" s="100">
        <v>2814022.08</v>
      </c>
      <c r="H41" s="100">
        <v>0</v>
      </c>
      <c r="I41" s="100">
        <v>380494.46</v>
      </c>
      <c r="J41" s="100">
        <v>5755717.5700000003</v>
      </c>
    </row>
    <row r="42" spans="1:10" x14ac:dyDescent="0.25">
      <c r="A42" s="98">
        <v>40</v>
      </c>
      <c r="B42" s="98" t="s">
        <v>174</v>
      </c>
      <c r="C42" s="99">
        <v>-23492.01</v>
      </c>
      <c r="D42" s="99">
        <v>13357959.08</v>
      </c>
      <c r="E42" s="101">
        <v>52401.636149899998</v>
      </c>
      <c r="F42" s="100">
        <v>-8901.0638297872338</v>
      </c>
      <c r="G42" s="100">
        <v>0</v>
      </c>
      <c r="H42" s="100">
        <v>13914.08</v>
      </c>
      <c r="I42" s="100">
        <v>0</v>
      </c>
      <c r="J42" s="100">
        <v>0</v>
      </c>
    </row>
    <row r="43" spans="1:10" x14ac:dyDescent="0.25">
      <c r="A43" s="98">
        <v>41</v>
      </c>
      <c r="B43" s="98" t="s">
        <v>75</v>
      </c>
      <c r="C43" s="99"/>
      <c r="D43" s="99"/>
      <c r="E43" s="101"/>
      <c r="F43" s="100"/>
      <c r="G43" s="100">
        <v>0</v>
      </c>
      <c r="H43" s="100">
        <v>0</v>
      </c>
      <c r="I43" s="100">
        <v>0</v>
      </c>
      <c r="J43" s="100">
        <v>0</v>
      </c>
    </row>
    <row r="44" spans="1:10" x14ac:dyDescent="0.25">
      <c r="A44" s="98">
        <v>42</v>
      </c>
      <c r="B44" s="98" t="s">
        <v>76</v>
      </c>
      <c r="C44" s="101">
        <v>346458.72</v>
      </c>
      <c r="D44" s="99">
        <v>3646823.34</v>
      </c>
      <c r="E44" s="99">
        <v>510391.99090700003</v>
      </c>
      <c r="F44" s="100">
        <v>484998.82099525223</v>
      </c>
      <c r="G44" s="100">
        <v>572859.15</v>
      </c>
      <c r="H44" s="100">
        <v>0</v>
      </c>
      <c r="I44" s="100">
        <v>0</v>
      </c>
      <c r="J44" s="100">
        <v>0</v>
      </c>
    </row>
    <row r="45" spans="1:10" x14ac:dyDescent="0.25">
      <c r="A45" s="98">
        <v>43</v>
      </c>
      <c r="B45" s="98" t="s">
        <v>77</v>
      </c>
      <c r="C45" s="101">
        <v>-14041260.890000001</v>
      </c>
      <c r="D45" s="99">
        <v>53620.73</v>
      </c>
      <c r="E45" s="101">
        <v>52596.662749000003</v>
      </c>
      <c r="F45" s="100">
        <v>52095826.812613562</v>
      </c>
      <c r="G45" s="100">
        <v>17276832.699999999</v>
      </c>
      <c r="H45" s="100">
        <v>13742499.4</v>
      </c>
      <c r="I45" s="100">
        <v>644644.56000000006</v>
      </c>
      <c r="J45" s="100">
        <v>0</v>
      </c>
    </row>
    <row r="46" spans="1:10" x14ac:dyDescent="0.25">
      <c r="A46" s="98">
        <v>44</v>
      </c>
      <c r="B46" s="98" t="s">
        <v>125</v>
      </c>
      <c r="C46" s="99">
        <v>0</v>
      </c>
      <c r="D46" s="99">
        <v>0</v>
      </c>
      <c r="E46" s="99">
        <v>0</v>
      </c>
      <c r="F46" s="100">
        <v>0</v>
      </c>
      <c r="G46" s="100">
        <v>0</v>
      </c>
      <c r="H46" s="100">
        <v>0</v>
      </c>
      <c r="I46" s="100">
        <v>152404.07999999999</v>
      </c>
      <c r="J46" s="100">
        <v>0</v>
      </c>
    </row>
    <row r="47" spans="1:10" x14ac:dyDescent="0.25">
      <c r="A47" s="98">
        <v>45</v>
      </c>
      <c r="B47" s="98" t="s">
        <v>79</v>
      </c>
      <c r="C47" s="99">
        <v>960617.11</v>
      </c>
      <c r="D47" s="99">
        <v>68116.240000000005</v>
      </c>
      <c r="E47" s="101">
        <v>0</v>
      </c>
      <c r="F47" s="100">
        <v>12952710.666564094</v>
      </c>
      <c r="G47" s="100">
        <v>0</v>
      </c>
      <c r="H47" s="100">
        <v>0</v>
      </c>
      <c r="I47" s="100">
        <v>250203.83</v>
      </c>
      <c r="J47" s="100">
        <v>0</v>
      </c>
    </row>
    <row r="48" spans="1:10" x14ac:dyDescent="0.25">
      <c r="A48" s="98">
        <v>46</v>
      </c>
      <c r="B48" s="98" t="s">
        <v>148</v>
      </c>
      <c r="C48" s="99"/>
      <c r="D48" s="99"/>
      <c r="E48" s="101"/>
      <c r="F48" s="100"/>
      <c r="G48" s="100"/>
      <c r="H48" s="100"/>
      <c r="I48" s="100"/>
      <c r="J48" s="100">
        <v>6270538.9199999999</v>
      </c>
    </row>
    <row r="49" spans="1:10" x14ac:dyDescent="0.25">
      <c r="A49" s="98">
        <v>47</v>
      </c>
      <c r="B49" s="98" t="s">
        <v>80</v>
      </c>
      <c r="C49" s="101">
        <v>37173980.079999998</v>
      </c>
      <c r="D49" s="99">
        <v>70328.2</v>
      </c>
      <c r="E49" s="99">
        <v>31223249.752</v>
      </c>
      <c r="F49" s="100">
        <v>113548357.187489</v>
      </c>
      <c r="G49" s="100">
        <v>155621793.87</v>
      </c>
      <c r="H49" s="100">
        <v>167171978.31</v>
      </c>
      <c r="I49" s="100">
        <v>109423417.98999999</v>
      </c>
      <c r="J49" s="100">
        <v>197410993.37</v>
      </c>
    </row>
    <row r="50" spans="1:10" x14ac:dyDescent="0.25">
      <c r="A50" s="98">
        <v>48</v>
      </c>
      <c r="B50" s="98" t="s">
        <v>81</v>
      </c>
      <c r="C50" s="101">
        <v>0</v>
      </c>
      <c r="D50" s="99">
        <v>0</v>
      </c>
      <c r="E50" s="99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</row>
    <row r="51" spans="1:10" x14ac:dyDescent="0.25">
      <c r="A51" s="98">
        <v>49</v>
      </c>
      <c r="B51" s="98" t="s">
        <v>82</v>
      </c>
      <c r="C51" s="101"/>
      <c r="D51" s="99"/>
      <c r="E51" s="99"/>
      <c r="F51" s="100"/>
      <c r="G51" s="100">
        <v>0</v>
      </c>
      <c r="H51" s="100">
        <v>1813090.39</v>
      </c>
      <c r="I51" s="100">
        <v>166372.39000000001</v>
      </c>
      <c r="J51" s="100">
        <v>481390.26</v>
      </c>
    </row>
    <row r="52" spans="1:10" x14ac:dyDescent="0.25">
      <c r="A52" s="98">
        <v>50</v>
      </c>
      <c r="B52" s="98" t="s">
        <v>83</v>
      </c>
      <c r="C52" s="101"/>
      <c r="D52" s="99"/>
      <c r="E52" s="99"/>
      <c r="F52" s="100"/>
      <c r="G52" s="100"/>
      <c r="H52" s="100"/>
      <c r="I52" s="100">
        <v>30103.25</v>
      </c>
      <c r="J52" s="100">
        <v>0</v>
      </c>
    </row>
    <row r="53" spans="1:10" x14ac:dyDescent="0.25">
      <c r="A53" s="98">
        <v>51</v>
      </c>
      <c r="B53" s="98" t="s">
        <v>84</v>
      </c>
      <c r="C53" s="101">
        <v>5503320.4299999997</v>
      </c>
      <c r="D53" s="99">
        <v>0</v>
      </c>
      <c r="E53" s="99">
        <v>10758380.6801</v>
      </c>
      <c r="F53" s="100">
        <v>16903550.426411111</v>
      </c>
      <c r="G53" s="100">
        <v>6059169.4100000001</v>
      </c>
      <c r="H53" s="100">
        <v>31560617.48</v>
      </c>
      <c r="I53" s="100">
        <v>899042.07</v>
      </c>
      <c r="J53" s="100">
        <v>66565622.270000003</v>
      </c>
    </row>
    <row r="54" spans="1:10" x14ac:dyDescent="0.25">
      <c r="A54" s="98">
        <v>52</v>
      </c>
      <c r="B54" s="98" t="s">
        <v>85</v>
      </c>
      <c r="C54" s="102"/>
      <c r="D54" s="102"/>
      <c r="E54" s="102"/>
      <c r="F54" s="102"/>
      <c r="G54" s="102"/>
      <c r="H54" s="102">
        <v>440532.6</v>
      </c>
      <c r="I54" s="100">
        <v>0</v>
      </c>
      <c r="J54" s="100">
        <v>0</v>
      </c>
    </row>
    <row r="55" spans="1:10" x14ac:dyDescent="0.25">
      <c r="A55" s="98">
        <v>53</v>
      </c>
      <c r="B55" s="98" t="s">
        <v>86</v>
      </c>
      <c r="C55" s="101"/>
      <c r="D55" s="99">
        <v>0</v>
      </c>
      <c r="E55" s="101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</row>
    <row r="56" spans="1:10" x14ac:dyDescent="0.25">
      <c r="A56" s="98">
        <v>54</v>
      </c>
      <c r="B56" s="98" t="s">
        <v>87</v>
      </c>
      <c r="C56" s="99">
        <v>2156887.64</v>
      </c>
      <c r="D56" s="99">
        <v>0</v>
      </c>
      <c r="E56" s="101">
        <v>4039236.2226300002</v>
      </c>
      <c r="F56" s="100">
        <v>5728288.047593927</v>
      </c>
      <c r="G56" s="100">
        <v>1872900.23</v>
      </c>
      <c r="H56" s="100">
        <v>772801.28</v>
      </c>
      <c r="I56" s="100">
        <v>1673405.31</v>
      </c>
      <c r="J56" s="100">
        <v>1242819.94</v>
      </c>
    </row>
    <row r="57" spans="1:10" x14ac:dyDescent="0.25">
      <c r="A57" s="98">
        <v>55</v>
      </c>
      <c r="B57" s="98" t="s">
        <v>88</v>
      </c>
      <c r="C57" s="101">
        <v>21924.63</v>
      </c>
      <c r="D57" s="99">
        <v>6327029.8600000003</v>
      </c>
      <c r="E57" s="101">
        <v>142361.824199</v>
      </c>
      <c r="F57" s="100">
        <v>152927.51000820583</v>
      </c>
      <c r="G57" s="100">
        <v>50307.8</v>
      </c>
      <c r="H57" s="100">
        <v>128055.47</v>
      </c>
      <c r="I57" s="100">
        <v>0</v>
      </c>
      <c r="J57" s="100">
        <v>0</v>
      </c>
    </row>
    <row r="58" spans="1:10" x14ac:dyDescent="0.25">
      <c r="A58" s="98">
        <v>56</v>
      </c>
      <c r="B58" s="98" t="s">
        <v>89</v>
      </c>
      <c r="C58" s="101"/>
      <c r="D58" s="99"/>
      <c r="E58" s="101"/>
      <c r="F58" s="100"/>
      <c r="G58" s="100">
        <v>3791676.8299999712</v>
      </c>
      <c r="H58" s="100">
        <v>320073.34999999998</v>
      </c>
      <c r="I58" s="100">
        <v>3363822.83</v>
      </c>
      <c r="J58" s="100">
        <v>0</v>
      </c>
    </row>
    <row r="59" spans="1:10" x14ac:dyDescent="0.25">
      <c r="A59" s="98">
        <v>57</v>
      </c>
      <c r="B59" s="98" t="s">
        <v>90</v>
      </c>
      <c r="C59" s="99">
        <v>144133.61000002921</v>
      </c>
      <c r="D59" s="99">
        <v>-56240.350000023842</v>
      </c>
      <c r="E59" s="101">
        <v>672356.05918988585</v>
      </c>
      <c r="F59" s="100">
        <v>0</v>
      </c>
      <c r="G59" s="100">
        <v>-6731736.8300000429</v>
      </c>
      <c r="H59" s="100">
        <v>0</v>
      </c>
      <c r="I59" s="100">
        <v>71929728.690000117</v>
      </c>
      <c r="J59" s="100">
        <v>3968455.6100000739</v>
      </c>
    </row>
    <row r="60" spans="1:10" x14ac:dyDescent="0.25">
      <c r="A60" s="98">
        <v>58</v>
      </c>
      <c r="B60" s="98" t="s">
        <v>91</v>
      </c>
      <c r="C60" s="101">
        <v>-494.08</v>
      </c>
      <c r="D60" s="99">
        <v>-44178.54</v>
      </c>
      <c r="E60" s="99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</row>
    <row r="61" spans="1:10" x14ac:dyDescent="0.25">
      <c r="A61" s="98">
        <v>59</v>
      </c>
      <c r="B61" s="98" t="s">
        <v>92</v>
      </c>
      <c r="C61" s="99">
        <v>207064.32000000001</v>
      </c>
      <c r="D61" s="99">
        <v>115387.69</v>
      </c>
      <c r="E61" s="99">
        <v>722544.22553499998</v>
      </c>
      <c r="F61" s="100">
        <v>0</v>
      </c>
      <c r="G61" s="100">
        <v>0</v>
      </c>
      <c r="H61" s="100">
        <v>2277763.61</v>
      </c>
      <c r="I61" s="100">
        <v>0</v>
      </c>
      <c r="J61" s="100">
        <v>0</v>
      </c>
    </row>
    <row r="62" spans="1:10" x14ac:dyDescent="0.25">
      <c r="A62" s="98">
        <v>60</v>
      </c>
      <c r="B62" s="98" t="s">
        <v>93</v>
      </c>
      <c r="C62" s="99"/>
      <c r="D62" s="99"/>
      <c r="E62" s="99"/>
      <c r="F62" s="100"/>
      <c r="G62" s="100">
        <v>0</v>
      </c>
      <c r="H62" s="100">
        <v>0</v>
      </c>
      <c r="I62" s="100">
        <v>0</v>
      </c>
      <c r="J62" s="100">
        <v>0</v>
      </c>
    </row>
    <row r="63" spans="1:10" x14ac:dyDescent="0.25">
      <c r="A63" s="98">
        <v>61</v>
      </c>
      <c r="B63" s="98" t="s">
        <v>94</v>
      </c>
      <c r="C63" s="99">
        <v>0</v>
      </c>
      <c r="D63" s="99">
        <v>3265005.01</v>
      </c>
      <c r="E63" s="99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</row>
    <row r="64" spans="1:10" x14ac:dyDescent="0.25">
      <c r="A64" s="98">
        <v>62</v>
      </c>
      <c r="B64" s="98" t="s">
        <v>95</v>
      </c>
      <c r="C64" s="99">
        <v>0</v>
      </c>
      <c r="D64" s="99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</row>
    <row r="65" spans="1:10" x14ac:dyDescent="0.25">
      <c r="A65" s="98">
        <v>63</v>
      </c>
      <c r="B65" s="98" t="s">
        <v>96</v>
      </c>
      <c r="C65" s="101">
        <v>0</v>
      </c>
      <c r="D65" s="99">
        <v>268513.82</v>
      </c>
      <c r="E65" s="101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</row>
    <row r="66" spans="1:10" x14ac:dyDescent="0.25">
      <c r="A66" s="98">
        <v>64</v>
      </c>
      <c r="B66" s="98" t="s">
        <v>175</v>
      </c>
      <c r="C66" s="101">
        <v>0</v>
      </c>
      <c r="D66" s="99">
        <v>1910593.03</v>
      </c>
      <c r="E66" s="101">
        <v>0</v>
      </c>
      <c r="F66" s="100">
        <v>0</v>
      </c>
      <c r="G66" s="100">
        <v>292965.11</v>
      </c>
      <c r="H66" s="100">
        <v>0</v>
      </c>
      <c r="I66" s="100">
        <v>0</v>
      </c>
      <c r="J66" s="100">
        <v>0</v>
      </c>
    </row>
    <row r="67" spans="1:10" x14ac:dyDescent="0.25">
      <c r="A67" s="98">
        <v>65</v>
      </c>
      <c r="B67" s="98" t="s">
        <v>98</v>
      </c>
      <c r="C67" s="101"/>
      <c r="D67" s="99">
        <v>1107080.5900000001</v>
      </c>
      <c r="E67" s="99">
        <v>0</v>
      </c>
      <c r="F67" s="100">
        <v>2781.1968817771522</v>
      </c>
      <c r="G67" s="100">
        <v>6830741.3499999996</v>
      </c>
      <c r="H67" s="100">
        <v>0</v>
      </c>
      <c r="I67" s="100">
        <v>0</v>
      </c>
      <c r="J67" s="100">
        <v>0</v>
      </c>
    </row>
    <row r="68" spans="1:10" x14ac:dyDescent="0.25">
      <c r="A68" s="98">
        <v>66</v>
      </c>
      <c r="B68" s="98" t="s">
        <v>99</v>
      </c>
      <c r="C68" s="101"/>
      <c r="D68" s="99">
        <v>14713579.4</v>
      </c>
      <c r="E68" s="101">
        <v>2969683.3524099998</v>
      </c>
      <c r="F68" s="100">
        <v>-284619.89332395518</v>
      </c>
      <c r="G68" s="100">
        <v>487642.32</v>
      </c>
      <c r="H68" s="100">
        <v>0</v>
      </c>
      <c r="I68" s="100">
        <v>0</v>
      </c>
      <c r="J68" s="100">
        <v>0</v>
      </c>
    </row>
    <row r="69" spans="1:10" x14ac:dyDescent="0.25">
      <c r="A69" s="98">
        <v>67</v>
      </c>
      <c r="B69" s="98" t="s">
        <v>100</v>
      </c>
      <c r="C69" s="102"/>
      <c r="D69" s="102"/>
      <c r="E69" s="102"/>
      <c r="F69" s="102"/>
      <c r="G69" s="102"/>
      <c r="H69" s="102">
        <v>24710.53</v>
      </c>
      <c r="I69" s="100">
        <v>0</v>
      </c>
      <c r="J69" s="100">
        <v>0</v>
      </c>
    </row>
    <row r="70" spans="1:10" x14ac:dyDescent="0.25">
      <c r="A70" s="98">
        <v>68</v>
      </c>
      <c r="B70" s="98" t="s">
        <v>101</v>
      </c>
      <c r="C70" s="101"/>
      <c r="D70" s="99">
        <v>2915494.65</v>
      </c>
      <c r="E70" s="99">
        <v>0</v>
      </c>
      <c r="F70" s="100">
        <v>496992.59854346165</v>
      </c>
      <c r="G70" s="100">
        <v>5417619.4100000001</v>
      </c>
      <c r="H70" s="100">
        <v>1617.13</v>
      </c>
      <c r="I70" s="100">
        <v>6251968.04</v>
      </c>
      <c r="J70" s="100">
        <v>1301037.26</v>
      </c>
    </row>
    <row r="71" spans="1:10" x14ac:dyDescent="0.25">
      <c r="A71" s="98">
        <v>69</v>
      </c>
      <c r="B71" s="98" t="s">
        <v>102</v>
      </c>
      <c r="C71" s="101"/>
      <c r="D71" s="99"/>
      <c r="E71" s="99"/>
      <c r="F71" s="100"/>
      <c r="G71" s="100"/>
      <c r="H71" s="100"/>
      <c r="I71" s="100">
        <v>332216.64</v>
      </c>
      <c r="J71" s="100">
        <v>0</v>
      </c>
    </row>
    <row r="72" spans="1:10" x14ac:dyDescent="0.25">
      <c r="A72" s="98">
        <v>70</v>
      </c>
      <c r="B72" s="98" t="s">
        <v>103</v>
      </c>
      <c r="C72" s="101">
        <v>46039746.479999997</v>
      </c>
      <c r="D72" s="99">
        <v>0</v>
      </c>
      <c r="E72" s="101">
        <v>45463032.859099999</v>
      </c>
      <c r="F72" s="100">
        <v>1906943.5847840102</v>
      </c>
      <c r="G72" s="100">
        <v>1466127.56</v>
      </c>
      <c r="H72" s="100">
        <v>4109816.84</v>
      </c>
      <c r="I72" s="100">
        <v>11825888.199999999</v>
      </c>
      <c r="J72" s="100">
        <v>3624563.67</v>
      </c>
    </row>
    <row r="73" spans="1:10" x14ac:dyDescent="0.25">
      <c r="A73" s="98">
        <v>71</v>
      </c>
      <c r="B73" s="98" t="s">
        <v>104</v>
      </c>
      <c r="C73" s="101">
        <v>0</v>
      </c>
      <c r="D73" s="99">
        <v>2498.8000000000002</v>
      </c>
      <c r="E73" s="101">
        <v>0</v>
      </c>
      <c r="F73" s="100">
        <v>-75461.353379051652</v>
      </c>
      <c r="G73" s="100">
        <v>0</v>
      </c>
      <c r="H73" s="100">
        <v>0</v>
      </c>
      <c r="I73" s="100">
        <v>0</v>
      </c>
      <c r="J73" s="100">
        <v>0</v>
      </c>
    </row>
    <row r="74" spans="1:10" x14ac:dyDescent="0.25">
      <c r="A74" s="98">
        <v>72</v>
      </c>
      <c r="B74" s="98" t="s">
        <v>105</v>
      </c>
      <c r="C74" s="101"/>
      <c r="D74" s="99">
        <v>0</v>
      </c>
      <c r="E74" s="101">
        <v>0</v>
      </c>
      <c r="F74" s="103">
        <v>0</v>
      </c>
      <c r="G74" s="100">
        <v>0</v>
      </c>
      <c r="H74" s="100">
        <v>0</v>
      </c>
      <c r="I74" s="100">
        <v>0</v>
      </c>
      <c r="J74" s="100">
        <v>0</v>
      </c>
    </row>
    <row r="75" spans="1:10" x14ac:dyDescent="0.25">
      <c r="A75" s="98">
        <v>73</v>
      </c>
      <c r="B75" s="98" t="s">
        <v>106</v>
      </c>
      <c r="C75" s="101"/>
      <c r="D75" s="99">
        <v>705368.82</v>
      </c>
      <c r="E75" s="101">
        <v>0</v>
      </c>
      <c r="F75" s="104">
        <v>-6182542.5703798132</v>
      </c>
      <c r="G75" s="100">
        <v>0</v>
      </c>
      <c r="H75" s="100">
        <v>0</v>
      </c>
      <c r="I75" s="100">
        <v>0</v>
      </c>
      <c r="J75" s="100">
        <v>0</v>
      </c>
    </row>
    <row r="76" spans="1:10" x14ac:dyDescent="0.25">
      <c r="A76" s="98">
        <v>74</v>
      </c>
      <c r="B76" s="98" t="s">
        <v>107</v>
      </c>
      <c r="C76" s="99">
        <v>0</v>
      </c>
      <c r="D76" s="99">
        <v>0</v>
      </c>
      <c r="E76" s="105">
        <v>0</v>
      </c>
      <c r="F76" s="104">
        <v>245769.59439657695</v>
      </c>
      <c r="G76" s="100">
        <v>549857.88</v>
      </c>
      <c r="H76" s="100">
        <v>0</v>
      </c>
      <c r="I76" s="100">
        <v>0</v>
      </c>
      <c r="J76" s="100">
        <v>0</v>
      </c>
    </row>
    <row r="77" spans="1:10" x14ac:dyDescent="0.25">
      <c r="A77" s="98">
        <v>75</v>
      </c>
      <c r="B77" s="98" t="s">
        <v>108</v>
      </c>
      <c r="C77" s="99">
        <v>47905.72</v>
      </c>
      <c r="D77" s="99">
        <v>0</v>
      </c>
      <c r="E77" s="102">
        <v>96010357.079699993</v>
      </c>
      <c r="F77" s="104">
        <v>101118214.53808393</v>
      </c>
      <c r="G77" s="100">
        <v>14201346.359999999</v>
      </c>
      <c r="H77" s="100">
        <v>4307014.58</v>
      </c>
      <c r="I77" s="100">
        <v>0</v>
      </c>
      <c r="J77" s="100">
        <v>139940.18</v>
      </c>
    </row>
    <row r="78" spans="1:10" x14ac:dyDescent="0.25">
      <c r="A78" s="98">
        <v>76</v>
      </c>
      <c r="B78" s="98" t="s">
        <v>109</v>
      </c>
      <c r="C78" s="99">
        <v>3570294.36</v>
      </c>
      <c r="D78" s="99">
        <v>-20960.71</v>
      </c>
      <c r="E78" s="102">
        <v>3114630.1419600002</v>
      </c>
      <c r="F78" s="104">
        <v>1067125.7513481039</v>
      </c>
      <c r="G78" s="100">
        <v>9512183.2899999991</v>
      </c>
      <c r="H78" s="100">
        <v>1189000.94</v>
      </c>
      <c r="I78" s="100">
        <v>4254748.3</v>
      </c>
      <c r="J78" s="100">
        <v>1344605.56</v>
      </c>
    </row>
    <row r="79" spans="1:10" x14ac:dyDescent="0.25">
      <c r="A79" s="98">
        <v>77</v>
      </c>
      <c r="B79" s="98" t="s">
        <v>110</v>
      </c>
      <c r="C79" s="99">
        <v>-1186959.73</v>
      </c>
      <c r="D79" s="102">
        <v>4841924.8600000003</v>
      </c>
      <c r="E79" s="102">
        <v>1089454.7197799999</v>
      </c>
      <c r="F79" s="104">
        <v>1023228.4156848952</v>
      </c>
      <c r="G79" s="100">
        <v>895708.69</v>
      </c>
      <c r="H79" s="100">
        <v>0</v>
      </c>
      <c r="I79" s="100">
        <v>7324001.2699999996</v>
      </c>
      <c r="J79" s="100">
        <v>5792439.2599999998</v>
      </c>
    </row>
    <row r="80" spans="1:10" x14ac:dyDescent="0.25">
      <c r="A80" s="98">
        <v>78</v>
      </c>
      <c r="B80" s="98" t="s">
        <v>111</v>
      </c>
      <c r="C80" s="101">
        <v>161282.71</v>
      </c>
      <c r="D80" s="99">
        <v>0</v>
      </c>
      <c r="E80" s="102">
        <v>0</v>
      </c>
      <c r="F80" s="104">
        <v>0</v>
      </c>
      <c r="G80" s="100">
        <v>0</v>
      </c>
      <c r="H80" s="100">
        <v>0</v>
      </c>
      <c r="I80" s="100">
        <v>0</v>
      </c>
      <c r="J80" s="100">
        <v>44678.62</v>
      </c>
    </row>
    <row r="81" spans="1:10" x14ac:dyDescent="0.25">
      <c r="A81" s="98">
        <v>79</v>
      </c>
      <c r="B81" s="98" t="s">
        <v>112</v>
      </c>
      <c r="C81" s="101"/>
      <c r="D81" s="99">
        <v>-72463.83</v>
      </c>
      <c r="E81" s="102">
        <v>0</v>
      </c>
      <c r="F81" s="104">
        <v>682626.2809917354</v>
      </c>
      <c r="G81" s="100">
        <v>376999.08</v>
      </c>
      <c r="H81" s="100">
        <v>0</v>
      </c>
      <c r="I81" s="100">
        <v>424248.71</v>
      </c>
      <c r="J81" s="100">
        <v>0</v>
      </c>
    </row>
    <row r="82" spans="1:10" x14ac:dyDescent="0.25">
      <c r="A82" s="98">
        <v>80</v>
      </c>
      <c r="B82" s="98" t="s">
        <v>113</v>
      </c>
      <c r="C82" s="101">
        <v>93511.2</v>
      </c>
      <c r="D82" s="99">
        <v>0</v>
      </c>
      <c r="E82" s="102">
        <v>9438484.6514299996</v>
      </c>
      <c r="F82" s="104">
        <v>227474.18937928608</v>
      </c>
      <c r="G82" s="100">
        <v>4484751.5199999996</v>
      </c>
      <c r="H82" s="100">
        <v>1197506.01</v>
      </c>
      <c r="I82" s="100">
        <v>9169557.3200000003</v>
      </c>
      <c r="J82" s="100">
        <v>353117.89</v>
      </c>
    </row>
    <row r="83" spans="1:10" x14ac:dyDescent="0.25">
      <c r="A83" s="98">
        <v>81</v>
      </c>
      <c r="B83" s="98" t="s">
        <v>114</v>
      </c>
      <c r="C83" s="99">
        <v>-368871.43</v>
      </c>
      <c r="D83" s="99">
        <v>0</v>
      </c>
      <c r="E83" s="102">
        <v>342807.54360999999</v>
      </c>
      <c r="F83" s="104">
        <v>1885065.3537307307</v>
      </c>
      <c r="G83" s="100">
        <v>2247277.5499999998</v>
      </c>
      <c r="H83" s="100">
        <v>29876339.84</v>
      </c>
      <c r="I83" s="100">
        <v>11111010.6</v>
      </c>
      <c r="J83" s="100">
        <v>3918582.02</v>
      </c>
    </row>
    <row r="84" spans="1:10" x14ac:dyDescent="0.25">
      <c r="A84" s="98">
        <v>82</v>
      </c>
      <c r="B84" s="98" t="s">
        <v>115</v>
      </c>
      <c r="C84" s="101">
        <v>5914506.25</v>
      </c>
      <c r="D84" s="99">
        <v>50218.6</v>
      </c>
      <c r="E84" s="102">
        <v>4592953.6419000002</v>
      </c>
      <c r="F84" s="104">
        <v>3164528.3500380986</v>
      </c>
      <c r="G84" s="100">
        <v>4802474.63</v>
      </c>
      <c r="H84" s="100">
        <v>5522452.6799999997</v>
      </c>
      <c r="I84" s="100">
        <v>25771850.469999999</v>
      </c>
      <c r="J84" s="100">
        <v>6425100.3899999997</v>
      </c>
    </row>
    <row r="85" spans="1:10" x14ac:dyDescent="0.25">
      <c r="A85" s="98">
        <v>83</v>
      </c>
      <c r="B85" s="98" t="s">
        <v>116</v>
      </c>
      <c r="C85" s="99">
        <v>2741966.91</v>
      </c>
      <c r="D85" s="102">
        <v>779627.72</v>
      </c>
      <c r="E85" s="102">
        <v>2212836.5953199998</v>
      </c>
      <c r="F85" s="104">
        <v>69031650.168131992</v>
      </c>
      <c r="G85" s="100">
        <v>67763335.950000003</v>
      </c>
      <c r="H85" s="100">
        <v>10280700.67</v>
      </c>
      <c r="I85" s="100">
        <v>6046387.0199999996</v>
      </c>
      <c r="J85" s="100">
        <v>20874706.670000002</v>
      </c>
    </row>
    <row r="86" spans="1:10" x14ac:dyDescent="0.25">
      <c r="A86" s="98">
        <v>84</v>
      </c>
      <c r="B86" s="98" t="s">
        <v>117</v>
      </c>
      <c r="C86" s="101">
        <v>-1470909.06</v>
      </c>
      <c r="D86" s="99">
        <v>0</v>
      </c>
      <c r="E86" s="102">
        <v>0</v>
      </c>
      <c r="F86" s="104"/>
      <c r="G86" s="100">
        <v>0</v>
      </c>
      <c r="H86" s="100">
        <v>0</v>
      </c>
      <c r="I86" s="100">
        <v>0</v>
      </c>
      <c r="J86" s="100">
        <v>0</v>
      </c>
    </row>
    <row r="87" spans="1:10" x14ac:dyDescent="0.25">
      <c r="A87" s="98">
        <v>85</v>
      </c>
      <c r="B87" s="98" t="s">
        <v>176</v>
      </c>
      <c r="C87" s="101"/>
      <c r="D87" s="99">
        <v>813.94</v>
      </c>
      <c r="E87" s="102">
        <v>0</v>
      </c>
      <c r="F87" s="104"/>
      <c r="G87" s="100">
        <v>0</v>
      </c>
      <c r="H87" s="100">
        <v>0</v>
      </c>
      <c r="I87" s="100">
        <v>0</v>
      </c>
      <c r="J87" s="100">
        <v>0</v>
      </c>
    </row>
    <row r="88" spans="1:10" x14ac:dyDescent="0.25">
      <c r="A88" s="98">
        <v>86</v>
      </c>
      <c r="B88" s="98" t="s">
        <v>119</v>
      </c>
      <c r="C88" s="101">
        <v>0</v>
      </c>
      <c r="D88" s="99">
        <v>0</v>
      </c>
      <c r="E88" s="102">
        <v>1821.7246072</v>
      </c>
      <c r="F88" s="106"/>
      <c r="G88" s="100">
        <v>0</v>
      </c>
      <c r="H88" s="100">
        <v>0</v>
      </c>
      <c r="I88" s="100">
        <v>1750.48</v>
      </c>
      <c r="J88" s="100">
        <v>0</v>
      </c>
    </row>
    <row r="89" spans="1:10" x14ac:dyDescent="0.25">
      <c r="A89" s="98">
        <v>87</v>
      </c>
      <c r="B89" s="98" t="s">
        <v>120</v>
      </c>
      <c r="C89" s="102"/>
      <c r="D89" s="102"/>
      <c r="E89" s="102"/>
      <c r="F89" s="102"/>
      <c r="G89" s="102"/>
      <c r="H89" s="102">
        <v>2150893.36</v>
      </c>
      <c r="I89" s="102">
        <v>0</v>
      </c>
      <c r="J89" s="100">
        <v>0</v>
      </c>
    </row>
    <row r="90" spans="1:10" x14ac:dyDescent="0.25">
      <c r="A90" s="98">
        <v>88</v>
      </c>
      <c r="B90" s="98" t="s">
        <v>121</v>
      </c>
      <c r="C90" s="101"/>
      <c r="D90" s="99">
        <v>0</v>
      </c>
      <c r="E90" s="102">
        <v>0</v>
      </c>
      <c r="F90" s="104"/>
      <c r="G90" s="100">
        <v>834.21</v>
      </c>
      <c r="H90" s="100"/>
      <c r="I90" s="100">
        <v>0</v>
      </c>
      <c r="J90" s="100">
        <v>0</v>
      </c>
    </row>
    <row r="91" spans="1:10" x14ac:dyDescent="0.25">
      <c r="A91" s="107"/>
      <c r="B91" s="107" t="s">
        <v>126</v>
      </c>
      <c r="C91" s="108">
        <f t="shared" ref="C91:J91" si="0">SUM(C3:C90)</f>
        <v>119105385.81</v>
      </c>
      <c r="D91" s="108">
        <f t="shared" si="0"/>
        <v>254963244.34999999</v>
      </c>
      <c r="E91" s="108">
        <f t="shared" si="0"/>
        <v>257642420.16999996</v>
      </c>
      <c r="F91" s="108">
        <f t="shared" si="0"/>
        <v>458912996.46574056</v>
      </c>
      <c r="G91" s="108">
        <f t="shared" si="0"/>
        <v>379844559.20999992</v>
      </c>
      <c r="H91" s="108">
        <f t="shared" si="0"/>
        <v>342252782.81000006</v>
      </c>
      <c r="I91" s="108">
        <f t="shared" si="0"/>
        <v>356436500.56000006</v>
      </c>
      <c r="J91" s="108">
        <f t="shared" si="0"/>
        <v>381911598.49000001</v>
      </c>
    </row>
    <row r="93" spans="1:10" x14ac:dyDescent="0.25">
      <c r="I93" s="93"/>
      <c r="J93" s="93"/>
    </row>
  </sheetData>
  <sortState ref="A96:J183">
    <sortCondition descending="1" ref="J96"/>
  </sortState>
  <conditionalFormatting sqref="B5">
    <cfRule type="duplicateValues" dxfId="61" priority="95"/>
  </conditionalFormatting>
  <conditionalFormatting sqref="B10">
    <cfRule type="duplicateValues" dxfId="60" priority="94"/>
  </conditionalFormatting>
  <conditionalFormatting sqref="B14">
    <cfRule type="duplicateValues" dxfId="59" priority="93"/>
  </conditionalFormatting>
  <conditionalFormatting sqref="B17">
    <cfRule type="duplicateValues" dxfId="58" priority="92"/>
  </conditionalFormatting>
  <conditionalFormatting sqref="B18">
    <cfRule type="duplicateValues" dxfId="57" priority="91"/>
  </conditionalFormatting>
  <conditionalFormatting sqref="B20">
    <cfRule type="duplicateValues" dxfId="56" priority="90"/>
  </conditionalFormatting>
  <conditionalFormatting sqref="B21">
    <cfRule type="duplicateValues" dxfId="55" priority="89"/>
  </conditionalFormatting>
  <conditionalFormatting sqref="B22">
    <cfRule type="duplicateValues" dxfId="54" priority="88"/>
  </conditionalFormatting>
  <conditionalFormatting sqref="B30">
    <cfRule type="duplicateValues" dxfId="53" priority="87"/>
  </conditionalFormatting>
  <conditionalFormatting sqref="B31">
    <cfRule type="duplicateValues" dxfId="52" priority="86"/>
  </conditionalFormatting>
  <conditionalFormatting sqref="B35:B36">
    <cfRule type="duplicateValues" dxfId="51" priority="85"/>
  </conditionalFormatting>
  <conditionalFormatting sqref="B39">
    <cfRule type="duplicateValues" dxfId="50" priority="84"/>
  </conditionalFormatting>
  <conditionalFormatting sqref="B41:B43">
    <cfRule type="duplicateValues" dxfId="49" priority="83"/>
  </conditionalFormatting>
  <conditionalFormatting sqref="B46">
    <cfRule type="duplicateValues" dxfId="48" priority="82"/>
  </conditionalFormatting>
  <conditionalFormatting sqref="B49">
    <cfRule type="duplicateValues" dxfId="47" priority="81"/>
  </conditionalFormatting>
  <conditionalFormatting sqref="B53">
    <cfRule type="duplicateValues" dxfId="46" priority="80"/>
  </conditionalFormatting>
  <conditionalFormatting sqref="B59">
    <cfRule type="duplicateValues" dxfId="45" priority="79"/>
  </conditionalFormatting>
  <conditionalFormatting sqref="B60">
    <cfRule type="duplicateValues" dxfId="44" priority="78"/>
  </conditionalFormatting>
  <conditionalFormatting sqref="B64:B65">
    <cfRule type="duplicateValues" dxfId="43" priority="77"/>
  </conditionalFormatting>
  <conditionalFormatting sqref="B69">
    <cfRule type="duplicateValues" dxfId="42" priority="76"/>
  </conditionalFormatting>
  <conditionalFormatting sqref="B72:B73">
    <cfRule type="duplicateValues" dxfId="41" priority="75"/>
  </conditionalFormatting>
  <conditionalFormatting sqref="B75">
    <cfRule type="duplicateValues" dxfId="40" priority="74"/>
  </conditionalFormatting>
  <conditionalFormatting sqref="B77">
    <cfRule type="duplicateValues" dxfId="39" priority="73"/>
  </conditionalFormatting>
  <conditionalFormatting sqref="B79">
    <cfRule type="duplicateValues" dxfId="38" priority="72"/>
  </conditionalFormatting>
  <conditionalFormatting sqref="B80">
    <cfRule type="duplicateValues" dxfId="37" priority="71"/>
  </conditionalFormatting>
  <conditionalFormatting sqref="B91 B6:B9 B11:B13 B15:B16 B19 B23:B29 B32:B34 B37:B38 B40 B44:B45 B47:B48 B50:B52 B54:B58 B61:B63 B66:B68 B70:B71 B74 B76 B78 B81:B85">
    <cfRule type="duplicateValues" dxfId="36" priority="96"/>
  </conditionalFormatting>
  <conditionalFormatting sqref="B4">
    <cfRule type="duplicateValues" dxfId="35" priority="97"/>
  </conditionalFormatting>
  <conditionalFormatting sqref="A5">
    <cfRule type="duplicateValues" dxfId="34" priority="68"/>
  </conditionalFormatting>
  <conditionalFormatting sqref="A10">
    <cfRule type="duplicateValues" dxfId="33" priority="67"/>
  </conditionalFormatting>
  <conditionalFormatting sqref="A14">
    <cfRule type="duplicateValues" dxfId="32" priority="66"/>
  </conditionalFormatting>
  <conditionalFormatting sqref="A17">
    <cfRule type="duplicateValues" dxfId="31" priority="65"/>
  </conditionalFormatting>
  <conditionalFormatting sqref="A18">
    <cfRule type="duplicateValues" dxfId="30" priority="64"/>
  </conditionalFormatting>
  <conditionalFormatting sqref="A20">
    <cfRule type="duplicateValues" dxfId="29" priority="63"/>
  </conditionalFormatting>
  <conditionalFormatting sqref="A21">
    <cfRule type="duplicateValues" dxfId="28" priority="62"/>
  </conditionalFormatting>
  <conditionalFormatting sqref="A22">
    <cfRule type="duplicateValues" dxfId="27" priority="61"/>
  </conditionalFormatting>
  <conditionalFormatting sqref="A30">
    <cfRule type="duplicateValues" dxfId="26" priority="60"/>
  </conditionalFormatting>
  <conditionalFormatting sqref="A31">
    <cfRule type="duplicateValues" dxfId="25" priority="59"/>
  </conditionalFormatting>
  <conditionalFormatting sqref="A35:A36">
    <cfRule type="duplicateValues" dxfId="24" priority="58"/>
  </conditionalFormatting>
  <conditionalFormatting sqref="A39">
    <cfRule type="duplicateValues" dxfId="23" priority="57"/>
  </conditionalFormatting>
  <conditionalFormatting sqref="A41:A43">
    <cfRule type="duplicateValues" dxfId="22" priority="56"/>
  </conditionalFormatting>
  <conditionalFormatting sqref="A46 A48 A50 A52 A54 A56 A58 A60 A62 A64 A66 A68 A70 A72 A74 A76 A78 A80 A82 A84 A86 A88 A90">
    <cfRule type="duplicateValues" dxfId="21" priority="55"/>
  </conditionalFormatting>
  <conditionalFormatting sqref="A91 A6:A9 A11:A13 A15:A16 A19 A23:A29 A32:A34 A37:A38 A40 A44:A45 A47 A49 A51 A53 A55 A57 A59 A61 A63 A65 A67 A69 A71 A73 A75 A77 A79 A81 A83 A85 A87 A89">
    <cfRule type="duplicateValues" dxfId="20" priority="69"/>
  </conditionalFormatting>
  <conditionalFormatting sqref="A4">
    <cfRule type="duplicateValues" dxfId="19" priority="70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zoomScale="90" zoomScaleNormal="90" workbookViewId="0">
      <pane xSplit="2" ySplit="2" topLeftCell="C50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RowHeight="14.25" x14ac:dyDescent="0.2"/>
  <cols>
    <col min="1" max="1" width="4.5703125" style="116" customWidth="1"/>
    <col min="2" max="2" width="24.28515625" style="109" customWidth="1"/>
    <col min="3" max="3" width="18.140625" style="16" bestFit="1" customWidth="1"/>
    <col min="4" max="7" width="20" style="16" bestFit="1" customWidth="1"/>
    <col min="8" max="8" width="22.28515625" style="16" customWidth="1"/>
    <col min="9" max="16384" width="9.140625" style="16"/>
  </cols>
  <sheetData>
    <row r="2" spans="1:8" x14ac:dyDescent="0.2">
      <c r="A2" s="110"/>
      <c r="B2" s="96"/>
      <c r="C2" s="111">
        <v>2013</v>
      </c>
      <c r="D2" s="111">
        <v>2014</v>
      </c>
      <c r="E2" s="111">
        <v>2015</v>
      </c>
      <c r="F2" s="111">
        <v>2016</v>
      </c>
      <c r="G2" s="111">
        <v>2017</v>
      </c>
      <c r="H2" s="111">
        <v>2018</v>
      </c>
    </row>
    <row r="3" spans="1:8" x14ac:dyDescent="0.2">
      <c r="A3" s="98">
        <v>1</v>
      </c>
      <c r="B3" s="98" t="s">
        <v>31</v>
      </c>
      <c r="C3" s="102">
        <v>0</v>
      </c>
      <c r="D3" s="102"/>
      <c r="E3" s="102">
        <v>0</v>
      </c>
      <c r="F3" s="102">
        <v>0</v>
      </c>
      <c r="G3" s="102">
        <v>0</v>
      </c>
      <c r="H3" s="102">
        <v>0</v>
      </c>
    </row>
    <row r="4" spans="1:8" x14ac:dyDescent="0.2">
      <c r="A4" s="112">
        <v>2</v>
      </c>
      <c r="B4" s="95" t="s">
        <v>33</v>
      </c>
      <c r="C4" s="102"/>
      <c r="D4" s="102"/>
      <c r="E4" s="104">
        <v>0</v>
      </c>
      <c r="F4" s="104">
        <v>-9464.6200000000008</v>
      </c>
      <c r="G4" s="104">
        <v>1995105.8399999999</v>
      </c>
      <c r="H4" s="102">
        <v>2007660.9999999998</v>
      </c>
    </row>
    <row r="5" spans="1:8" x14ac:dyDescent="0.2">
      <c r="A5" s="98">
        <v>3</v>
      </c>
      <c r="B5" s="98" t="s">
        <v>34</v>
      </c>
      <c r="C5" s="102">
        <v>3888865.6149329999</v>
      </c>
      <c r="D5" s="102">
        <v>6142759.7582423016</v>
      </c>
      <c r="E5" s="102">
        <v>5479509.8982423013</v>
      </c>
      <c r="F5" s="102">
        <v>5041440.8482423015</v>
      </c>
      <c r="G5" s="102">
        <v>6747195.3082423015</v>
      </c>
      <c r="H5" s="102">
        <v>8421477.6682423018</v>
      </c>
    </row>
    <row r="6" spans="1:8" x14ac:dyDescent="0.2">
      <c r="A6" s="98">
        <v>4</v>
      </c>
      <c r="B6" s="98" t="s">
        <v>36</v>
      </c>
      <c r="C6" s="102">
        <v>17922718.573829997</v>
      </c>
      <c r="D6" s="102">
        <v>16329249.187510321</v>
      </c>
      <c r="E6" s="102">
        <v>27508747.047510322</v>
      </c>
      <c r="F6" s="102">
        <v>25132500.427510321</v>
      </c>
      <c r="G6" s="102">
        <v>21967916.82751032</v>
      </c>
      <c r="H6" s="102">
        <v>32958349.817510322</v>
      </c>
    </row>
    <row r="7" spans="1:8" x14ac:dyDescent="0.2">
      <c r="A7" s="98">
        <v>5</v>
      </c>
      <c r="B7" s="98" t="s">
        <v>38</v>
      </c>
      <c r="C7" s="102">
        <v>832105.65384100005</v>
      </c>
      <c r="D7" s="102">
        <v>3113041.706827343</v>
      </c>
      <c r="E7" s="102">
        <v>3670269.8768273429</v>
      </c>
      <c r="F7" s="102">
        <v>3670269.8768273429</v>
      </c>
      <c r="G7" s="102">
        <v>3670269.8768273429</v>
      </c>
      <c r="H7" s="102">
        <v>2835491.6968273427</v>
      </c>
    </row>
    <row r="8" spans="1:8" x14ac:dyDescent="0.2">
      <c r="A8" s="98">
        <v>6</v>
      </c>
      <c r="B8" s="98" t="s">
        <v>168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</row>
    <row r="9" spans="1:8" x14ac:dyDescent="0.2">
      <c r="A9" s="98">
        <v>7</v>
      </c>
      <c r="B9" s="98" t="s">
        <v>39</v>
      </c>
      <c r="C9" s="102">
        <v>362258.052394</v>
      </c>
      <c r="D9" s="102">
        <v>362258.052394</v>
      </c>
      <c r="E9" s="102">
        <v>7450615.8923940007</v>
      </c>
      <c r="F9" s="102">
        <v>8867422.9423940014</v>
      </c>
      <c r="G9" s="102">
        <v>8867422.9423940014</v>
      </c>
      <c r="H9" s="102">
        <v>8312858.7823940013</v>
      </c>
    </row>
    <row r="10" spans="1:8" x14ac:dyDescent="0.2">
      <c r="A10" s="98">
        <v>8</v>
      </c>
      <c r="B10" s="98" t="s">
        <v>40</v>
      </c>
      <c r="C10" s="102">
        <v>1330254.2344340002</v>
      </c>
      <c r="D10" s="102">
        <v>1583617.1997935923</v>
      </c>
      <c r="E10" s="102">
        <v>1195900.2097935923</v>
      </c>
      <c r="F10" s="102">
        <v>1135033.4397935923</v>
      </c>
      <c r="G10" s="102">
        <v>780320.2997935923</v>
      </c>
      <c r="H10" s="102">
        <v>774538.13979359227</v>
      </c>
    </row>
    <row r="11" spans="1:8" x14ac:dyDescent="0.2">
      <c r="A11" s="98">
        <v>9</v>
      </c>
      <c r="B11" s="98" t="s">
        <v>41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</row>
    <row r="12" spans="1:8" x14ac:dyDescent="0.2">
      <c r="A12" s="98">
        <v>10</v>
      </c>
      <c r="B12" s="98" t="s">
        <v>42</v>
      </c>
      <c r="C12" s="102">
        <v>3059853.8271920001</v>
      </c>
      <c r="D12" s="102">
        <v>4507443.0304186568</v>
      </c>
      <c r="E12" s="102">
        <v>4507443.0304186568</v>
      </c>
      <c r="F12" s="102">
        <v>6003457.8604186568</v>
      </c>
      <c r="G12" s="102">
        <v>6898795.5004186565</v>
      </c>
      <c r="H12" s="102">
        <v>6900686.2104186565</v>
      </c>
    </row>
    <row r="13" spans="1:8" x14ac:dyDescent="0.2">
      <c r="A13" s="112">
        <v>11</v>
      </c>
      <c r="B13" s="95" t="s">
        <v>169</v>
      </c>
      <c r="C13" s="102"/>
      <c r="D13" s="102"/>
      <c r="E13" s="104">
        <v>0</v>
      </c>
      <c r="F13" s="104">
        <v>2776161.74</v>
      </c>
      <c r="G13" s="104">
        <v>3219058.47</v>
      </c>
      <c r="H13" s="102">
        <v>3219058.47</v>
      </c>
    </row>
    <row r="14" spans="1:8" x14ac:dyDescent="0.2">
      <c r="A14" s="98">
        <v>12</v>
      </c>
      <c r="B14" s="98" t="s">
        <v>44</v>
      </c>
      <c r="C14" s="102"/>
      <c r="D14" s="102">
        <v>636284.50852822221</v>
      </c>
      <c r="E14" s="102">
        <v>636284.50852822221</v>
      </c>
      <c r="F14" s="102">
        <v>710189.97852822219</v>
      </c>
      <c r="G14" s="102">
        <v>710191.18852822215</v>
      </c>
      <c r="H14" s="102">
        <v>710191.18852822215</v>
      </c>
    </row>
    <row r="15" spans="1:8" x14ac:dyDescent="0.2">
      <c r="A15" s="98">
        <v>13</v>
      </c>
      <c r="B15" s="98" t="s">
        <v>45</v>
      </c>
      <c r="C15" s="102">
        <v>9549912.7216500007</v>
      </c>
      <c r="D15" s="102">
        <v>8764626.3149329275</v>
      </c>
      <c r="E15" s="102">
        <v>28559284.504932929</v>
      </c>
      <c r="F15" s="102">
        <v>21387346.454932928</v>
      </c>
      <c r="G15" s="102">
        <v>28190199.934932929</v>
      </c>
      <c r="H15" s="102">
        <v>20754794.684932929</v>
      </c>
    </row>
    <row r="16" spans="1:8" x14ac:dyDescent="0.2">
      <c r="A16" s="98">
        <v>14</v>
      </c>
      <c r="B16" s="98" t="s">
        <v>46</v>
      </c>
      <c r="C16" s="102">
        <v>288743.72139100003</v>
      </c>
      <c r="D16" s="102">
        <v>288743.72139100003</v>
      </c>
      <c r="E16" s="102">
        <v>458769.70139100007</v>
      </c>
      <c r="F16" s="102">
        <v>478845.42139100004</v>
      </c>
      <c r="G16" s="102">
        <v>137608.31139100005</v>
      </c>
      <c r="H16" s="102">
        <v>224592.60139100003</v>
      </c>
    </row>
    <row r="17" spans="1:8" x14ac:dyDescent="0.2">
      <c r="A17" s="98">
        <v>15</v>
      </c>
      <c r="B17" s="98" t="s">
        <v>170</v>
      </c>
      <c r="C17" s="104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</row>
    <row r="18" spans="1:8" x14ac:dyDescent="0.2">
      <c r="A18" s="98">
        <v>16</v>
      </c>
      <c r="B18" s="98" t="s">
        <v>48</v>
      </c>
      <c r="C18" s="102">
        <v>1726208.0369299999</v>
      </c>
      <c r="D18" s="102">
        <v>1726208.0369299999</v>
      </c>
      <c r="E18" s="102">
        <v>1726208.0369299999</v>
      </c>
      <c r="F18" s="102">
        <v>2749817.0169299999</v>
      </c>
      <c r="G18" s="102">
        <v>2749817.0169299999</v>
      </c>
      <c r="H18" s="102">
        <v>2749817.0169299999</v>
      </c>
    </row>
    <row r="19" spans="1:8" x14ac:dyDescent="0.2">
      <c r="A19" s="98">
        <v>17</v>
      </c>
      <c r="B19" s="98" t="s">
        <v>49</v>
      </c>
      <c r="C19" s="102"/>
      <c r="D19" s="102">
        <v>1862339.3807514212</v>
      </c>
      <c r="E19" s="102">
        <v>1829744.4307514213</v>
      </c>
      <c r="F19" s="102">
        <v>1799933.4107514212</v>
      </c>
      <c r="G19" s="102">
        <v>1799933.4107514212</v>
      </c>
      <c r="H19" s="102">
        <v>1799933.4107514212</v>
      </c>
    </row>
    <row r="20" spans="1:8" x14ac:dyDescent="0.2">
      <c r="A20" s="98">
        <v>18</v>
      </c>
      <c r="B20" s="98" t="s">
        <v>51</v>
      </c>
      <c r="C20" s="102"/>
      <c r="D20" s="102"/>
      <c r="E20" s="102">
        <v>-194011.99</v>
      </c>
      <c r="F20" s="102">
        <v>1066144.99</v>
      </c>
      <c r="G20" s="102">
        <v>1030853.24</v>
      </c>
      <c r="H20" s="102">
        <v>1030239.34</v>
      </c>
    </row>
    <row r="21" spans="1:8" x14ac:dyDescent="0.2">
      <c r="A21" s="98">
        <v>19</v>
      </c>
      <c r="B21" s="98" t="s">
        <v>171</v>
      </c>
      <c r="C21" s="104">
        <v>0</v>
      </c>
      <c r="D21" s="102">
        <v>0</v>
      </c>
      <c r="E21" s="102">
        <v>0</v>
      </c>
      <c r="F21" s="102">
        <v>0</v>
      </c>
      <c r="G21" s="102">
        <v>99981.5</v>
      </c>
      <c r="H21" s="102">
        <v>99981.5</v>
      </c>
    </row>
    <row r="22" spans="1:8" x14ac:dyDescent="0.2">
      <c r="A22" s="98">
        <v>20</v>
      </c>
      <c r="B22" s="98" t="s">
        <v>177</v>
      </c>
      <c r="C22" s="104">
        <v>0</v>
      </c>
      <c r="D22" s="102">
        <v>0</v>
      </c>
      <c r="E22" s="102">
        <v>0</v>
      </c>
      <c r="F22" s="102">
        <v>658627.19457593327</v>
      </c>
      <c r="G22" s="102">
        <v>705713.29457593325</v>
      </c>
      <c r="H22" s="102">
        <v>705713.29457593325</v>
      </c>
    </row>
    <row r="23" spans="1:8" x14ac:dyDescent="0.2">
      <c r="A23" s="98">
        <v>21</v>
      </c>
      <c r="B23" s="98" t="s">
        <v>178</v>
      </c>
      <c r="C23" s="102"/>
      <c r="D23" s="102">
        <v>0</v>
      </c>
      <c r="E23" s="102">
        <v>0</v>
      </c>
      <c r="F23" s="102">
        <v>0</v>
      </c>
      <c r="G23" s="102">
        <v>0</v>
      </c>
      <c r="H23" s="102">
        <v>16764.93</v>
      </c>
    </row>
    <row r="24" spans="1:8" x14ac:dyDescent="0.2">
      <c r="A24" s="98">
        <v>22</v>
      </c>
      <c r="B24" s="98" t="s">
        <v>55</v>
      </c>
      <c r="C24" s="102"/>
      <c r="D24" s="102">
        <v>0</v>
      </c>
      <c r="E24" s="102">
        <v>0</v>
      </c>
      <c r="F24" s="102">
        <v>0</v>
      </c>
      <c r="G24" s="102">
        <v>0</v>
      </c>
      <c r="H24" s="102">
        <v>0</v>
      </c>
    </row>
    <row r="25" spans="1:8" x14ac:dyDescent="0.2">
      <c r="A25" s="98">
        <v>23</v>
      </c>
      <c r="B25" s="98" t="s">
        <v>56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</row>
    <row r="26" spans="1:8" x14ac:dyDescent="0.2">
      <c r="A26" s="98">
        <v>24</v>
      </c>
      <c r="B26" s="98" t="s">
        <v>58</v>
      </c>
      <c r="C26" s="102">
        <v>8965397.5253350008</v>
      </c>
      <c r="D26" s="102">
        <v>9037652.83305436</v>
      </c>
      <c r="E26" s="102">
        <v>9230231.3030543607</v>
      </c>
      <c r="F26" s="102">
        <v>10266068.23305436</v>
      </c>
      <c r="G26" s="102">
        <v>10642904.48305436</v>
      </c>
      <c r="H26" s="102">
        <v>9596891.8030543607</v>
      </c>
    </row>
    <row r="27" spans="1:8" x14ac:dyDescent="0.2">
      <c r="A27" s="98">
        <v>25</v>
      </c>
      <c r="B27" s="98" t="s">
        <v>59</v>
      </c>
      <c r="C27" s="102"/>
      <c r="D27" s="102"/>
      <c r="E27" s="102"/>
      <c r="F27" s="102"/>
      <c r="G27" s="102">
        <v>27663.38</v>
      </c>
      <c r="H27" s="102">
        <v>27663.38</v>
      </c>
    </row>
    <row r="28" spans="1:8" x14ac:dyDescent="0.2">
      <c r="A28" s="98">
        <v>26</v>
      </c>
      <c r="B28" s="98" t="s">
        <v>60</v>
      </c>
      <c r="C28" s="102">
        <v>5005859.1529000001</v>
      </c>
      <c r="D28" s="102">
        <v>5005859.1529000001</v>
      </c>
      <c r="E28" s="102">
        <v>4640578.3629000001</v>
      </c>
      <c r="F28" s="102">
        <v>3711328.1529000001</v>
      </c>
      <c r="G28" s="102">
        <v>2306476.1028999998</v>
      </c>
      <c r="H28" s="102">
        <v>6217131.9228999997</v>
      </c>
    </row>
    <row r="29" spans="1:8" x14ac:dyDescent="0.2">
      <c r="A29" s="98">
        <v>27</v>
      </c>
      <c r="B29" s="98" t="s">
        <v>61</v>
      </c>
      <c r="C29" s="102"/>
      <c r="D29" s="102">
        <v>67344454.114266455</v>
      </c>
      <c r="E29" s="102">
        <v>67365216.864266455</v>
      </c>
      <c r="F29" s="102">
        <v>67365004.714266449</v>
      </c>
      <c r="G29" s="102">
        <v>67325749.684266448</v>
      </c>
      <c r="H29" s="102">
        <v>67325749.684266448</v>
      </c>
    </row>
    <row r="30" spans="1:8" x14ac:dyDescent="0.2">
      <c r="A30" s="98">
        <v>28</v>
      </c>
      <c r="B30" s="98" t="s">
        <v>62</v>
      </c>
      <c r="C30" s="102">
        <v>7987140.9400000004</v>
      </c>
      <c r="D30" s="102">
        <v>7987140.9400000004</v>
      </c>
      <c r="E30" s="102">
        <v>8111100.1900000004</v>
      </c>
      <c r="F30" s="102">
        <v>8945032.6600000001</v>
      </c>
      <c r="G30" s="102">
        <v>18983445.07</v>
      </c>
      <c r="H30" s="102">
        <v>20571266.309999999</v>
      </c>
    </row>
    <row r="31" spans="1:8" x14ac:dyDescent="0.2">
      <c r="A31" s="98">
        <v>29</v>
      </c>
      <c r="B31" s="98" t="s">
        <v>63</v>
      </c>
      <c r="C31" s="102">
        <v>0</v>
      </c>
      <c r="D31" s="102">
        <v>54477.732855635652</v>
      </c>
      <c r="E31" s="102">
        <v>-169231.85714436433</v>
      </c>
      <c r="F31" s="102">
        <v>8315441.4928556364</v>
      </c>
      <c r="G31" s="102">
        <v>6600629.1028556367</v>
      </c>
      <c r="H31" s="102">
        <v>6600629.1028556367</v>
      </c>
    </row>
    <row r="32" spans="1:8" x14ac:dyDescent="0.2">
      <c r="A32" s="98">
        <v>30</v>
      </c>
      <c r="B32" s="98" t="s">
        <v>64</v>
      </c>
      <c r="C32" s="102">
        <v>11532330.932570999</v>
      </c>
      <c r="D32" s="102">
        <v>11532330.932570999</v>
      </c>
      <c r="E32" s="102">
        <v>20865857.182571001</v>
      </c>
      <c r="F32" s="102">
        <v>23982503.252571002</v>
      </c>
      <c r="G32" s="102">
        <v>54768868.112571001</v>
      </c>
      <c r="H32" s="102">
        <v>56974569.372570999</v>
      </c>
    </row>
    <row r="33" spans="1:8" x14ac:dyDescent="0.2">
      <c r="A33" s="98">
        <v>31</v>
      </c>
      <c r="B33" s="98" t="s">
        <v>65</v>
      </c>
      <c r="C33" s="102"/>
      <c r="D33" s="102"/>
      <c r="E33" s="102"/>
      <c r="F33" s="102"/>
      <c r="G33" s="102">
        <v>4822.58</v>
      </c>
      <c r="H33" s="102">
        <v>4822.58</v>
      </c>
    </row>
    <row r="34" spans="1:8" x14ac:dyDescent="0.2">
      <c r="A34" s="98">
        <v>32</v>
      </c>
      <c r="B34" s="98" t="s">
        <v>124</v>
      </c>
      <c r="C34" s="102">
        <v>528918.14204900002</v>
      </c>
      <c r="D34" s="102">
        <v>2920389.9142194474</v>
      </c>
      <c r="E34" s="102">
        <v>2920389.9142194474</v>
      </c>
      <c r="F34" s="102">
        <v>3022563.6942194472</v>
      </c>
      <c r="G34" s="102">
        <v>3135947.8642194471</v>
      </c>
      <c r="H34" s="102">
        <v>3230281.8342194473</v>
      </c>
    </row>
    <row r="35" spans="1:8" x14ac:dyDescent="0.2">
      <c r="A35" s="98">
        <v>33</v>
      </c>
      <c r="B35" s="98" t="s">
        <v>172</v>
      </c>
      <c r="C35" s="102">
        <v>0</v>
      </c>
      <c r="D35" s="102">
        <v>0</v>
      </c>
      <c r="E35" s="102">
        <v>1214.98</v>
      </c>
      <c r="F35" s="102">
        <v>1214.98</v>
      </c>
      <c r="G35" s="102">
        <v>1214.98</v>
      </c>
      <c r="H35" s="102">
        <v>1214.98</v>
      </c>
    </row>
    <row r="36" spans="1:8" x14ac:dyDescent="0.2">
      <c r="A36" s="98">
        <v>34</v>
      </c>
      <c r="B36" s="98" t="s">
        <v>67</v>
      </c>
      <c r="C36" s="104">
        <v>0</v>
      </c>
      <c r="D36" s="102">
        <v>245769.59439657695</v>
      </c>
      <c r="E36" s="102">
        <v>245769.59439657695</v>
      </c>
      <c r="F36" s="102">
        <v>245769.59439657695</v>
      </c>
      <c r="G36" s="102">
        <v>245769.59439657695</v>
      </c>
      <c r="H36" s="102">
        <v>245769.59439657695</v>
      </c>
    </row>
    <row r="37" spans="1:8" x14ac:dyDescent="0.2">
      <c r="A37" s="98">
        <v>35</v>
      </c>
      <c r="B37" s="98" t="s">
        <v>68</v>
      </c>
      <c r="C37" s="102">
        <v>2190463.8148519997</v>
      </c>
      <c r="D37" s="102">
        <v>2199967.9470834048</v>
      </c>
      <c r="E37" s="102">
        <v>2179960.2970834048</v>
      </c>
      <c r="F37" s="102">
        <v>416487.98708340479</v>
      </c>
      <c r="G37" s="102">
        <v>544172.4970834048</v>
      </c>
      <c r="H37" s="102">
        <v>1309910.5570834049</v>
      </c>
    </row>
    <row r="38" spans="1:8" x14ac:dyDescent="0.2">
      <c r="A38" s="98">
        <v>36</v>
      </c>
      <c r="B38" s="98" t="s">
        <v>69</v>
      </c>
      <c r="C38" s="102">
        <v>0</v>
      </c>
      <c r="D38" s="102">
        <v>-535008.73877556995</v>
      </c>
      <c r="E38" s="102">
        <v>-535008.73877556995</v>
      </c>
      <c r="F38" s="102">
        <v>-535008.73877556995</v>
      </c>
      <c r="G38" s="102">
        <v>-697817.13877556997</v>
      </c>
      <c r="H38" s="102">
        <v>-2366912.2687755702</v>
      </c>
    </row>
    <row r="39" spans="1:8" x14ac:dyDescent="0.2">
      <c r="A39" s="98">
        <v>37</v>
      </c>
      <c r="B39" s="98" t="s">
        <v>70</v>
      </c>
      <c r="C39" s="102">
        <v>75992687.168347985</v>
      </c>
      <c r="D39" s="102">
        <v>114120734.41543198</v>
      </c>
      <c r="E39" s="102">
        <v>134523747.49543199</v>
      </c>
      <c r="F39" s="102">
        <v>150321149.24543196</v>
      </c>
      <c r="G39" s="102">
        <v>165700671.94543195</v>
      </c>
      <c r="H39" s="102">
        <v>182161468.67543194</v>
      </c>
    </row>
    <row r="40" spans="1:8" x14ac:dyDescent="0.2">
      <c r="A40" s="112">
        <v>38</v>
      </c>
      <c r="B40" s="95" t="s">
        <v>71</v>
      </c>
      <c r="C40" s="102"/>
      <c r="D40" s="102"/>
      <c r="E40" s="104">
        <v>0</v>
      </c>
      <c r="F40" s="104">
        <v>46182.07</v>
      </c>
      <c r="G40" s="104">
        <v>103609.23999999999</v>
      </c>
      <c r="H40" s="102">
        <v>103609.23999999999</v>
      </c>
    </row>
    <row r="41" spans="1:8" x14ac:dyDescent="0.2">
      <c r="A41" s="98">
        <v>39</v>
      </c>
      <c r="B41" s="98" t="s">
        <v>72</v>
      </c>
      <c r="C41" s="102"/>
      <c r="D41" s="102">
        <v>162703.44176777446</v>
      </c>
      <c r="E41" s="102">
        <v>1963887.9917677746</v>
      </c>
      <c r="F41" s="102">
        <v>1922530.4717677746</v>
      </c>
      <c r="G41" s="102">
        <v>2303024.9317677747</v>
      </c>
      <c r="H41" s="102">
        <v>3187652.2317677755</v>
      </c>
    </row>
    <row r="42" spans="1:8" x14ac:dyDescent="0.2">
      <c r="A42" s="98">
        <v>40</v>
      </c>
      <c r="B42" s="98" t="s">
        <v>73</v>
      </c>
      <c r="C42" s="102"/>
      <c r="D42" s="102"/>
      <c r="E42" s="102">
        <v>770393.64</v>
      </c>
      <c r="F42" s="102">
        <v>770393.64</v>
      </c>
      <c r="G42" s="102">
        <v>770393.64</v>
      </c>
      <c r="H42" s="102">
        <v>770393.64</v>
      </c>
    </row>
    <row r="43" spans="1:8" x14ac:dyDescent="0.2">
      <c r="A43" s="98">
        <v>41</v>
      </c>
      <c r="B43" s="98" t="s">
        <v>74</v>
      </c>
      <c r="C43" s="102">
        <v>444523.80000000005</v>
      </c>
      <c r="D43" s="102">
        <v>-1080956.1586776858</v>
      </c>
      <c r="E43" s="102">
        <v>-1091380.7386776858</v>
      </c>
      <c r="F43" s="102">
        <v>-1077466.6586776858</v>
      </c>
      <c r="G43" s="102">
        <v>-1077466.6586776858</v>
      </c>
      <c r="H43" s="102">
        <v>-1077466.6586776858</v>
      </c>
    </row>
    <row r="44" spans="1:8" x14ac:dyDescent="0.2">
      <c r="A44" s="98">
        <v>42</v>
      </c>
      <c r="B44" s="98" t="s">
        <v>76</v>
      </c>
      <c r="C44" s="102">
        <v>59484104.360907003</v>
      </c>
      <c r="D44" s="102">
        <v>59484104.360907003</v>
      </c>
      <c r="E44" s="102">
        <v>60037616.430907004</v>
      </c>
      <c r="F44" s="102">
        <v>60037616.430907004</v>
      </c>
      <c r="G44" s="102">
        <v>60037616.430907004</v>
      </c>
      <c r="H44" s="102">
        <v>60037616.430907004</v>
      </c>
    </row>
    <row r="45" spans="1:8" x14ac:dyDescent="0.2">
      <c r="A45" s="98">
        <v>43</v>
      </c>
      <c r="B45" s="98" t="s">
        <v>77</v>
      </c>
      <c r="C45" s="102">
        <v>74136549.292891011</v>
      </c>
      <c r="D45" s="102">
        <v>74017252.015474677</v>
      </c>
      <c r="E45" s="102">
        <v>47818145.625474676</v>
      </c>
      <c r="F45" s="102">
        <v>61068389.595474675</v>
      </c>
      <c r="G45" s="102">
        <v>60613716.195474677</v>
      </c>
      <c r="H45" s="102">
        <v>60534292.455474675</v>
      </c>
    </row>
    <row r="46" spans="1:8" x14ac:dyDescent="0.2">
      <c r="A46" s="98">
        <v>44</v>
      </c>
      <c r="B46" s="98" t="s">
        <v>125</v>
      </c>
      <c r="C46" s="102">
        <v>0</v>
      </c>
      <c r="D46" s="102">
        <v>612406.66452728398</v>
      </c>
      <c r="E46" s="102">
        <v>612406.66452728398</v>
      </c>
      <c r="F46" s="102">
        <v>612406.66452728398</v>
      </c>
      <c r="G46" s="102">
        <v>523585.304527284</v>
      </c>
      <c r="H46" s="102">
        <v>523585.304527284</v>
      </c>
    </row>
    <row r="47" spans="1:8" x14ac:dyDescent="0.2">
      <c r="A47" s="98">
        <v>45</v>
      </c>
      <c r="B47" s="98" t="s">
        <v>79</v>
      </c>
      <c r="C47" s="102">
        <v>10108558.439999999</v>
      </c>
      <c r="D47" s="102">
        <v>10108558.439999999</v>
      </c>
      <c r="E47" s="102">
        <v>10108558.439999999</v>
      </c>
      <c r="F47" s="102">
        <v>10108558.439999999</v>
      </c>
      <c r="G47" s="102">
        <v>10358762.27</v>
      </c>
      <c r="H47" s="102">
        <v>10358762.27</v>
      </c>
    </row>
    <row r="48" spans="1:8" x14ac:dyDescent="0.2">
      <c r="A48" s="98">
        <v>46</v>
      </c>
      <c r="B48" s="98" t="s">
        <v>148</v>
      </c>
      <c r="C48" s="102"/>
      <c r="D48" s="102"/>
      <c r="E48" s="102"/>
      <c r="F48" s="102"/>
      <c r="G48" s="102"/>
      <c r="H48" s="102">
        <v>6270538.9199999999</v>
      </c>
    </row>
    <row r="49" spans="1:8" x14ac:dyDescent="0.2">
      <c r="A49" s="98">
        <v>47</v>
      </c>
      <c r="B49" s="98" t="s">
        <v>80</v>
      </c>
      <c r="C49" s="102">
        <v>208071456.87350801</v>
      </c>
      <c r="D49" s="102">
        <v>233777625.14806694</v>
      </c>
      <c r="E49" s="102">
        <v>380887141.80806696</v>
      </c>
      <c r="F49" s="102">
        <v>542720856.898067</v>
      </c>
      <c r="G49" s="102">
        <v>627843194.58806694</v>
      </c>
      <c r="H49" s="102">
        <v>795952482.58806694</v>
      </c>
    </row>
    <row r="50" spans="1:8" x14ac:dyDescent="0.2">
      <c r="A50" s="98">
        <v>48</v>
      </c>
      <c r="B50" s="98" t="s">
        <v>81</v>
      </c>
      <c r="C50" s="102">
        <v>0</v>
      </c>
      <c r="D50" s="102">
        <v>-138347.77590703944</v>
      </c>
      <c r="E50" s="102">
        <v>-138347.77590703944</v>
      </c>
      <c r="F50" s="102">
        <v>-138347.77590703944</v>
      </c>
      <c r="G50" s="102">
        <v>-138347.77590703944</v>
      </c>
      <c r="H50" s="102">
        <v>-138347.77590703944</v>
      </c>
    </row>
    <row r="51" spans="1:8" x14ac:dyDescent="0.2">
      <c r="A51" s="98">
        <v>49</v>
      </c>
      <c r="B51" s="98" t="s">
        <v>82</v>
      </c>
      <c r="C51" s="102"/>
      <c r="D51" s="102"/>
      <c r="E51" s="102">
        <v>0</v>
      </c>
      <c r="F51" s="102">
        <v>1813090.39</v>
      </c>
      <c r="G51" s="102">
        <v>-273032.67000000016</v>
      </c>
      <c r="H51" s="102">
        <v>36004.519999999844</v>
      </c>
    </row>
    <row r="52" spans="1:8" x14ac:dyDescent="0.2">
      <c r="A52" s="98">
        <v>50</v>
      </c>
      <c r="B52" s="98" t="s">
        <v>83</v>
      </c>
      <c r="C52" s="102"/>
      <c r="D52" s="102"/>
      <c r="E52" s="102"/>
      <c r="F52" s="102"/>
      <c r="G52" s="102">
        <v>30103.25</v>
      </c>
      <c r="H52" s="102">
        <v>30103.25</v>
      </c>
    </row>
    <row r="53" spans="1:8" x14ac:dyDescent="0.2">
      <c r="A53" s="98">
        <v>51</v>
      </c>
      <c r="B53" s="98" t="s">
        <v>84</v>
      </c>
      <c r="C53" s="102">
        <v>59738726.905175999</v>
      </c>
      <c r="D53" s="102">
        <v>59729825.841346212</v>
      </c>
      <c r="E53" s="102">
        <v>19561931.131346207</v>
      </c>
      <c r="F53" s="102">
        <v>46035182.711346209</v>
      </c>
      <c r="G53" s="102">
        <v>46369989.041346207</v>
      </c>
      <c r="H53" s="102">
        <v>105767316.37134621</v>
      </c>
    </row>
    <row r="54" spans="1:8" x14ac:dyDescent="0.2">
      <c r="A54" s="98">
        <v>52</v>
      </c>
      <c r="B54" s="95" t="s">
        <v>85</v>
      </c>
      <c r="C54" s="102"/>
      <c r="D54" s="102"/>
      <c r="E54" s="104">
        <v>0</v>
      </c>
      <c r="F54" s="104">
        <v>440532.6</v>
      </c>
      <c r="G54" s="104">
        <v>345890</v>
      </c>
      <c r="H54" s="102">
        <v>345890</v>
      </c>
    </row>
    <row r="55" spans="1:8" x14ac:dyDescent="0.2">
      <c r="A55" s="98">
        <v>53</v>
      </c>
      <c r="B55" s="98" t="s">
        <v>86</v>
      </c>
      <c r="C55" s="102"/>
      <c r="D55" s="102">
        <v>1023228.4156848952</v>
      </c>
      <c r="E55" s="102">
        <v>1023228.4156848952</v>
      </c>
      <c r="F55" s="102">
        <v>1023228.4156848952</v>
      </c>
      <c r="G55" s="102">
        <v>1023228.4156848952</v>
      </c>
      <c r="H55" s="102">
        <v>1023228.4156848952</v>
      </c>
    </row>
    <row r="56" spans="1:8" x14ac:dyDescent="0.2">
      <c r="A56" s="98">
        <v>54</v>
      </c>
      <c r="B56" s="98" t="s">
        <v>87</v>
      </c>
      <c r="C56" s="102">
        <v>26985052.432630002</v>
      </c>
      <c r="D56" s="102">
        <v>27470051.253625255</v>
      </c>
      <c r="E56" s="102">
        <v>29086728.833625253</v>
      </c>
      <c r="F56" s="102">
        <v>25889954.523625251</v>
      </c>
      <c r="G56" s="102">
        <v>27103184.713625252</v>
      </c>
      <c r="H56" s="102">
        <v>27980229.313625254</v>
      </c>
    </row>
    <row r="57" spans="1:8" x14ac:dyDescent="0.2">
      <c r="A57" s="98">
        <v>55</v>
      </c>
      <c r="B57" s="98" t="s">
        <v>88</v>
      </c>
      <c r="C57" s="102">
        <v>1980484.2341989998</v>
      </c>
      <c r="D57" s="102">
        <v>53427014.381904297</v>
      </c>
      <c r="E57" s="102">
        <v>53477322.181904294</v>
      </c>
      <c r="F57" s="102">
        <v>53605377.651904292</v>
      </c>
      <c r="G57" s="102">
        <v>53588108.761904292</v>
      </c>
      <c r="H57" s="102">
        <v>53301766.861904293</v>
      </c>
    </row>
    <row r="58" spans="1:8" x14ac:dyDescent="0.2">
      <c r="A58" s="98">
        <v>56</v>
      </c>
      <c r="B58" s="95" t="s">
        <v>89</v>
      </c>
      <c r="C58" s="102"/>
      <c r="D58" s="102"/>
      <c r="E58" s="104">
        <v>0</v>
      </c>
      <c r="F58" s="104">
        <v>320073.34999999998</v>
      </c>
      <c r="G58" s="104">
        <v>2941412.7</v>
      </c>
      <c r="H58" s="102">
        <v>2941412.7</v>
      </c>
    </row>
    <row r="59" spans="1:8" x14ac:dyDescent="0.2">
      <c r="A59" s="98">
        <v>57</v>
      </c>
      <c r="B59" s="98" t="s">
        <v>90</v>
      </c>
      <c r="C59" s="102">
        <v>-44035007.263240501</v>
      </c>
      <c r="D59" s="102">
        <v>-44789288.878664657</v>
      </c>
      <c r="E59" s="102">
        <v>-41838148.858664915</v>
      </c>
      <c r="F59" s="102">
        <v>-41083867.263240263</v>
      </c>
      <c r="G59" s="102">
        <v>30801192.176758841</v>
      </c>
      <c r="H59" s="102">
        <v>41236680.89675957</v>
      </c>
    </row>
    <row r="60" spans="1:8" x14ac:dyDescent="0.2">
      <c r="A60" s="98">
        <v>58</v>
      </c>
      <c r="B60" s="98" t="s">
        <v>91</v>
      </c>
      <c r="C60" s="102">
        <v>170292.07</v>
      </c>
      <c r="D60" s="102">
        <v>13123002.736564094</v>
      </c>
      <c r="E60" s="102">
        <v>13123002.736564094</v>
      </c>
      <c r="F60" s="102">
        <v>13123002.736564094</v>
      </c>
      <c r="G60" s="102">
        <v>13123002.736564094</v>
      </c>
      <c r="H60" s="102">
        <v>13123002.736564094</v>
      </c>
    </row>
    <row r="61" spans="1:8" x14ac:dyDescent="0.2">
      <c r="A61" s="98">
        <v>59</v>
      </c>
      <c r="B61" s="98" t="s">
        <v>92</v>
      </c>
      <c r="C61" s="102">
        <v>4629134.8664339995</v>
      </c>
      <c r="D61" s="102">
        <v>92593526.232751906</v>
      </c>
      <c r="E61" s="102">
        <v>92593526.232751906</v>
      </c>
      <c r="F61" s="102">
        <v>94871289.842751905</v>
      </c>
      <c r="G61" s="102">
        <v>94871289.842751905</v>
      </c>
      <c r="H61" s="102">
        <v>94871289.842751905</v>
      </c>
    </row>
    <row r="62" spans="1:8" x14ac:dyDescent="0.2">
      <c r="A62" s="98">
        <v>60</v>
      </c>
      <c r="B62" s="98" t="s">
        <v>93</v>
      </c>
      <c r="C62" s="102"/>
      <c r="D62" s="102"/>
      <c r="E62" s="102">
        <v>0</v>
      </c>
      <c r="F62" s="102">
        <v>0</v>
      </c>
      <c r="G62" s="102">
        <v>0</v>
      </c>
      <c r="H62" s="102">
        <v>0</v>
      </c>
    </row>
    <row r="63" spans="1:8" x14ac:dyDescent="0.2">
      <c r="A63" s="98">
        <v>61</v>
      </c>
      <c r="B63" s="98" t="s">
        <v>94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</row>
    <row r="64" spans="1:8" x14ac:dyDescent="0.2">
      <c r="A64" s="98">
        <v>62</v>
      </c>
      <c r="B64" s="98" t="s">
        <v>95</v>
      </c>
      <c r="C64" s="102">
        <v>0</v>
      </c>
      <c r="D64" s="102">
        <v>16319565.230642986</v>
      </c>
      <c r="E64" s="102">
        <v>16319565.230642986</v>
      </c>
      <c r="F64" s="102">
        <v>16319565.230642986</v>
      </c>
      <c r="G64" s="102">
        <v>16319565.230642986</v>
      </c>
      <c r="H64" s="102">
        <v>16319565.230642986</v>
      </c>
    </row>
    <row r="65" spans="1:8" x14ac:dyDescent="0.2">
      <c r="A65" s="98">
        <v>63</v>
      </c>
      <c r="B65" s="98" t="s">
        <v>96</v>
      </c>
      <c r="C65" s="102">
        <v>0</v>
      </c>
      <c r="D65" s="102">
        <v>0</v>
      </c>
      <c r="E65" s="102">
        <v>0</v>
      </c>
      <c r="F65" s="102">
        <v>0</v>
      </c>
      <c r="G65" s="102">
        <v>-421270.37</v>
      </c>
      <c r="H65" s="102">
        <v>-421270.37</v>
      </c>
    </row>
    <row r="66" spans="1:8" x14ac:dyDescent="0.2">
      <c r="A66" s="98">
        <v>64</v>
      </c>
      <c r="B66" s="98" t="s">
        <v>175</v>
      </c>
      <c r="C66" s="102">
        <v>0</v>
      </c>
      <c r="D66" s="102">
        <v>5718005.82498095</v>
      </c>
      <c r="E66" s="102">
        <v>3199393.9149809503</v>
      </c>
      <c r="F66" s="102">
        <v>3199393.9149809503</v>
      </c>
      <c r="G66" s="102">
        <v>3199393.9149809503</v>
      </c>
      <c r="H66" s="102">
        <v>3199393.9149809503</v>
      </c>
    </row>
    <row r="67" spans="1:8" x14ac:dyDescent="0.2">
      <c r="A67" s="98">
        <v>65</v>
      </c>
      <c r="B67" s="98" t="s">
        <v>98</v>
      </c>
      <c r="C67" s="102"/>
      <c r="D67" s="102">
        <v>3064623.1407889337</v>
      </c>
      <c r="E67" s="102">
        <v>9895364.4907889329</v>
      </c>
      <c r="F67" s="102">
        <v>9895364.4907889329</v>
      </c>
      <c r="G67" s="102">
        <v>9895364.4907889329</v>
      </c>
      <c r="H67" s="102">
        <v>9895364.4907889329</v>
      </c>
    </row>
    <row r="68" spans="1:8" x14ac:dyDescent="0.2">
      <c r="A68" s="98">
        <v>66</v>
      </c>
      <c r="B68" s="98" t="s">
        <v>99</v>
      </c>
      <c r="C68" s="102">
        <v>2948722.6424099999</v>
      </c>
      <c r="D68" s="102">
        <v>3101650.1524182055</v>
      </c>
      <c r="E68" s="102">
        <v>2822527.9224182055</v>
      </c>
      <c r="F68" s="102">
        <v>2822527.9224182055</v>
      </c>
      <c r="G68" s="102">
        <v>2611109.7924182056</v>
      </c>
      <c r="H68" s="102">
        <v>2611109.7924182056</v>
      </c>
    </row>
    <row r="69" spans="1:8" x14ac:dyDescent="0.2">
      <c r="A69" s="98">
        <v>67</v>
      </c>
      <c r="B69" s="95" t="s">
        <v>100</v>
      </c>
      <c r="C69" s="102"/>
      <c r="D69" s="102"/>
      <c r="E69" s="104">
        <v>0</v>
      </c>
      <c r="F69" s="104">
        <v>24710.53</v>
      </c>
      <c r="G69" s="104">
        <v>24710.53</v>
      </c>
      <c r="H69" s="102">
        <v>24710.53</v>
      </c>
    </row>
    <row r="70" spans="1:8" x14ac:dyDescent="0.2">
      <c r="A70" s="98">
        <v>68</v>
      </c>
      <c r="B70" s="98" t="s">
        <v>101</v>
      </c>
      <c r="C70" s="102"/>
      <c r="D70" s="102">
        <v>0</v>
      </c>
      <c r="E70" s="102">
        <v>5340438.5599999996</v>
      </c>
      <c r="F70" s="102">
        <v>5333464.8699999992</v>
      </c>
      <c r="G70" s="102">
        <v>11389767.879999999</v>
      </c>
      <c r="H70" s="102">
        <v>13451255.289999999</v>
      </c>
    </row>
    <row r="71" spans="1:8" x14ac:dyDescent="0.2">
      <c r="A71" s="98">
        <v>69</v>
      </c>
      <c r="B71" s="98" t="s">
        <v>102</v>
      </c>
      <c r="C71" s="102"/>
      <c r="D71" s="102"/>
      <c r="E71" s="102"/>
      <c r="F71" s="102"/>
      <c r="G71" s="102">
        <v>-110548.82</v>
      </c>
      <c r="H71" s="102">
        <v>-110548.82</v>
      </c>
    </row>
    <row r="72" spans="1:8" x14ac:dyDescent="0.2">
      <c r="A72" s="98">
        <v>70</v>
      </c>
      <c r="B72" s="98" t="s">
        <v>103</v>
      </c>
      <c r="C72" s="102">
        <v>161597919.94910002</v>
      </c>
      <c r="D72" s="102">
        <v>161597919.94910002</v>
      </c>
      <c r="E72" s="102">
        <v>164623387.96910003</v>
      </c>
      <c r="F72" s="102">
        <v>168587008.75910005</v>
      </c>
      <c r="G72" s="102">
        <v>180538635.97910005</v>
      </c>
      <c r="H72" s="102">
        <v>179365576.99910006</v>
      </c>
    </row>
    <row r="73" spans="1:8" x14ac:dyDescent="0.2">
      <c r="A73" s="98">
        <v>71</v>
      </c>
      <c r="B73" s="98" t="s">
        <v>104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</row>
    <row r="74" spans="1:8" x14ac:dyDescent="0.2">
      <c r="A74" s="98">
        <v>72</v>
      </c>
      <c r="B74" s="98" t="s">
        <v>105</v>
      </c>
      <c r="C74" s="102"/>
      <c r="D74" s="102">
        <v>0</v>
      </c>
      <c r="E74" s="102">
        <v>0</v>
      </c>
      <c r="F74" s="102">
        <v>0</v>
      </c>
      <c r="G74" s="102">
        <v>0</v>
      </c>
      <c r="H74" s="102">
        <v>0</v>
      </c>
    </row>
    <row r="75" spans="1:8" x14ac:dyDescent="0.2">
      <c r="A75" s="98">
        <v>73</v>
      </c>
      <c r="B75" s="98" t="s">
        <v>106</v>
      </c>
      <c r="C75" s="102"/>
      <c r="D75" s="102">
        <v>0</v>
      </c>
      <c r="E75" s="102">
        <v>0</v>
      </c>
      <c r="F75" s="102">
        <v>0</v>
      </c>
      <c r="G75" s="102">
        <v>0</v>
      </c>
      <c r="H75" s="102">
        <v>0</v>
      </c>
    </row>
    <row r="76" spans="1:8" x14ac:dyDescent="0.2">
      <c r="A76" s="98">
        <v>74</v>
      </c>
      <c r="B76" s="98" t="s">
        <v>107</v>
      </c>
      <c r="C76" s="102">
        <v>628177.51901299995</v>
      </c>
      <c r="D76" s="102">
        <v>628177.51901299995</v>
      </c>
      <c r="E76" s="102">
        <v>1178035.3990130001</v>
      </c>
      <c r="F76" s="102">
        <v>1178035.3990130001</v>
      </c>
      <c r="G76" s="102">
        <v>1178035.3990130001</v>
      </c>
      <c r="H76" s="102">
        <v>1178035.3990130001</v>
      </c>
    </row>
    <row r="77" spans="1:8" x14ac:dyDescent="0.2">
      <c r="A77" s="98">
        <v>75</v>
      </c>
      <c r="B77" s="98" t="s">
        <v>108</v>
      </c>
      <c r="C77" s="102">
        <v>19973255.483999982</v>
      </c>
      <c r="D77" s="102">
        <v>19973255.483999982</v>
      </c>
      <c r="E77" s="102">
        <v>22738972.023999982</v>
      </c>
      <c r="F77" s="102">
        <v>27033181.573999982</v>
      </c>
      <c r="G77" s="102">
        <v>27033181.573999982</v>
      </c>
      <c r="H77" s="102">
        <v>22122306.713999983</v>
      </c>
    </row>
    <row r="78" spans="1:8" x14ac:dyDescent="0.2">
      <c r="A78" s="98">
        <v>76</v>
      </c>
      <c r="B78" s="98" t="s">
        <v>109</v>
      </c>
      <c r="C78" s="102">
        <v>21309971.411342651</v>
      </c>
      <c r="D78" s="102">
        <v>21309971.411342651</v>
      </c>
      <c r="E78" s="102">
        <v>25182367.071342651</v>
      </c>
      <c r="F78" s="102">
        <v>24851625.531342652</v>
      </c>
      <c r="G78" s="102">
        <v>27429779.841342654</v>
      </c>
      <c r="H78" s="102">
        <v>17628995.401342653</v>
      </c>
    </row>
    <row r="79" spans="1:8" x14ac:dyDescent="0.2">
      <c r="A79" s="98">
        <v>77</v>
      </c>
      <c r="B79" s="98" t="s">
        <v>110</v>
      </c>
      <c r="C79" s="102">
        <v>20588081.788083799</v>
      </c>
      <c r="D79" s="102">
        <v>20588081.788083799</v>
      </c>
      <c r="E79" s="102">
        <v>21483790.478083801</v>
      </c>
      <c r="F79" s="102">
        <v>21483790.478083801</v>
      </c>
      <c r="G79" s="102">
        <v>26394758.868083801</v>
      </c>
      <c r="H79" s="102">
        <v>63109630.868083805</v>
      </c>
    </row>
    <row r="80" spans="1:8" x14ac:dyDescent="0.2">
      <c r="A80" s="98">
        <v>78</v>
      </c>
      <c r="B80" s="98" t="s">
        <v>111</v>
      </c>
      <c r="C80" s="102">
        <v>1107681.25</v>
      </c>
      <c r="D80" s="102">
        <v>1107681.25</v>
      </c>
      <c r="E80" s="102">
        <v>1107681.25</v>
      </c>
      <c r="F80" s="102">
        <v>1107681.25</v>
      </c>
      <c r="G80" s="102">
        <v>1107681.25</v>
      </c>
      <c r="H80" s="102">
        <v>1142267.6200000001</v>
      </c>
    </row>
    <row r="81" spans="1:8" x14ac:dyDescent="0.2">
      <c r="A81" s="98">
        <v>79</v>
      </c>
      <c r="B81" s="98" t="s">
        <v>112</v>
      </c>
      <c r="C81" s="102"/>
      <c r="D81" s="102">
        <v>682626.2809917354</v>
      </c>
      <c r="E81" s="102">
        <v>1173978.3009917354</v>
      </c>
      <c r="F81" s="102">
        <v>1173978.3009917354</v>
      </c>
      <c r="G81" s="102">
        <v>1598227.0109917354</v>
      </c>
      <c r="H81" s="102">
        <v>1598227.0109917354</v>
      </c>
    </row>
    <row r="82" spans="1:8" x14ac:dyDescent="0.2">
      <c r="A82" s="98">
        <v>80</v>
      </c>
      <c r="B82" s="98" t="s">
        <v>113</v>
      </c>
      <c r="C82" s="102">
        <v>13016480.05565</v>
      </c>
      <c r="D82" s="102">
        <v>13019261.252531776</v>
      </c>
      <c r="E82" s="102">
        <v>17047411.492531776</v>
      </c>
      <c r="F82" s="102">
        <v>15548058.072531777</v>
      </c>
      <c r="G82" s="102">
        <v>22015699.99253178</v>
      </c>
      <c r="H82" s="102">
        <v>20616441.142531779</v>
      </c>
    </row>
    <row r="83" spans="1:8" x14ac:dyDescent="0.2">
      <c r="A83" s="98">
        <v>81</v>
      </c>
      <c r="B83" s="98" t="s">
        <v>114</v>
      </c>
      <c r="C83" s="102">
        <v>8217470.5036399988</v>
      </c>
      <c r="D83" s="102">
        <v>7932850.6103160437</v>
      </c>
      <c r="E83" s="102">
        <v>9970330.560316043</v>
      </c>
      <c r="F83" s="102">
        <v>40998263.760316037</v>
      </c>
      <c r="G83" s="102">
        <v>49541999.860316038</v>
      </c>
      <c r="H83" s="102">
        <v>53233625.430316038</v>
      </c>
    </row>
    <row r="84" spans="1:8" x14ac:dyDescent="0.2">
      <c r="A84" s="98">
        <v>82</v>
      </c>
      <c r="B84" s="98" t="s">
        <v>115</v>
      </c>
      <c r="C84" s="102">
        <v>16712815.941899996</v>
      </c>
      <c r="D84" s="102">
        <v>17209808.540443458</v>
      </c>
      <c r="E84" s="102">
        <v>21505078.300443459</v>
      </c>
      <c r="F84" s="102">
        <v>26675631.910443459</v>
      </c>
      <c r="G84" s="102">
        <v>43904903.920443453</v>
      </c>
      <c r="H84" s="102">
        <v>50727510.880443454</v>
      </c>
    </row>
    <row r="85" spans="1:8" x14ac:dyDescent="0.2">
      <c r="A85" s="98">
        <v>83</v>
      </c>
      <c r="B85" s="98" t="s">
        <v>116</v>
      </c>
      <c r="C85" s="102">
        <v>18673737.190780003</v>
      </c>
      <c r="D85" s="102">
        <v>20580680.775564011</v>
      </c>
      <c r="E85" s="102">
        <v>83198050.895564005</v>
      </c>
      <c r="F85" s="102">
        <v>87461439.995563999</v>
      </c>
      <c r="G85" s="102">
        <v>88266950.405563995</v>
      </c>
      <c r="H85" s="102">
        <v>108452615.01556399</v>
      </c>
    </row>
    <row r="86" spans="1:8" x14ac:dyDescent="0.2">
      <c r="A86" s="98">
        <v>84</v>
      </c>
      <c r="B86" s="98" t="s">
        <v>117</v>
      </c>
      <c r="C86" s="102">
        <v>0</v>
      </c>
      <c r="D86" s="102">
        <v>-75461.353379051652</v>
      </c>
      <c r="E86" s="102">
        <v>-75461.353379051652</v>
      </c>
      <c r="F86" s="102">
        <v>-75461.353379051652</v>
      </c>
      <c r="G86" s="102">
        <v>-75461.353379051652</v>
      </c>
      <c r="H86" s="102">
        <v>-75461.353379051652</v>
      </c>
    </row>
    <row r="87" spans="1:8" x14ac:dyDescent="0.2">
      <c r="A87" s="98">
        <v>85</v>
      </c>
      <c r="B87" s="98" t="s">
        <v>176</v>
      </c>
      <c r="C87" s="104">
        <v>0</v>
      </c>
      <c r="D87" s="102">
        <v>-6182542.5703798132</v>
      </c>
      <c r="E87" s="102">
        <v>-6182542.5703798132</v>
      </c>
      <c r="F87" s="102">
        <v>-6182542.5703798132</v>
      </c>
      <c r="G87" s="102">
        <v>-6182542.5703798132</v>
      </c>
      <c r="H87" s="102">
        <v>-6182542.5703798132</v>
      </c>
    </row>
    <row r="88" spans="1:8" x14ac:dyDescent="0.2">
      <c r="A88" s="98">
        <v>86</v>
      </c>
      <c r="B88" s="98" t="s">
        <v>119</v>
      </c>
      <c r="C88" s="102">
        <v>1946.7153779499999</v>
      </c>
      <c r="D88" s="102">
        <v>1946.7153779499999</v>
      </c>
      <c r="E88" s="102">
        <v>1944.61537795</v>
      </c>
      <c r="F88" s="102">
        <v>1944.61537795</v>
      </c>
      <c r="G88" s="102">
        <v>2718.9853779499999</v>
      </c>
      <c r="H88" s="102">
        <v>2718.9853779499999</v>
      </c>
    </row>
    <row r="89" spans="1:8" x14ac:dyDescent="0.2">
      <c r="A89" s="98">
        <v>87</v>
      </c>
      <c r="B89" s="95" t="s">
        <v>120</v>
      </c>
      <c r="C89" s="102"/>
      <c r="D89" s="102"/>
      <c r="E89" s="104">
        <v>0</v>
      </c>
      <c r="F89" s="104">
        <v>2150893.36</v>
      </c>
      <c r="G89" s="104">
        <v>2150893.36</v>
      </c>
      <c r="H89" s="102">
        <v>2150893.36</v>
      </c>
    </row>
    <row r="90" spans="1:8" x14ac:dyDescent="0.2">
      <c r="A90" s="98">
        <v>88</v>
      </c>
      <c r="B90" s="98" t="s">
        <v>121</v>
      </c>
      <c r="C90" s="102"/>
      <c r="D90" s="102">
        <v>1067125.7513481039</v>
      </c>
      <c r="E90" s="102">
        <v>1067959.9613481038</v>
      </c>
      <c r="F90" s="102">
        <v>1065584.4413481038</v>
      </c>
      <c r="G90" s="102">
        <v>1065584.4413481038</v>
      </c>
      <c r="H90" s="102">
        <v>1065584.4413481038</v>
      </c>
    </row>
    <row r="91" spans="1:8" x14ac:dyDescent="0.2">
      <c r="A91" s="113"/>
      <c r="B91" s="114" t="s">
        <v>126</v>
      </c>
      <c r="C91" s="115">
        <f t="shared" ref="C91:H91" si="0">SUM(C3:C90)</f>
        <v>837653854.57645214</v>
      </c>
      <c r="D91" s="115">
        <f t="shared" si="0"/>
        <v>1152396273.608279</v>
      </c>
      <c r="E91" s="115">
        <f t="shared" si="0"/>
        <v>1401802878.0082788</v>
      </c>
      <c r="F91" s="115">
        <f t="shared" si="0"/>
        <v>1680288407.4682789</v>
      </c>
      <c r="G91" s="115">
        <f t="shared" si="0"/>
        <v>1959302497.9682786</v>
      </c>
      <c r="H91" s="115">
        <f t="shared" si="0"/>
        <v>2283708656.2382789</v>
      </c>
    </row>
    <row r="92" spans="1:8" x14ac:dyDescent="0.2">
      <c r="F92" s="160"/>
      <c r="G92" s="160"/>
      <c r="H92" s="160"/>
    </row>
  </sheetData>
  <sortState ref="A95:H182">
    <sortCondition descending="1" ref="H95"/>
  </sortState>
  <conditionalFormatting sqref="B35">
    <cfRule type="duplicateValues" dxfId="18" priority="7"/>
  </conditionalFormatting>
  <conditionalFormatting sqref="A35">
    <cfRule type="duplicateValues" dxfId="17" priority="5"/>
  </conditionalFormatting>
  <conditionalFormatting sqref="B3:B34 B36:B83">
    <cfRule type="duplicateValues" dxfId="16" priority="122"/>
  </conditionalFormatting>
  <conditionalFormatting sqref="A3:A34 A36:A90">
    <cfRule type="duplicateValues" dxfId="15" priority="125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2" sqref="E22"/>
    </sheetView>
  </sheetViews>
  <sheetFormatPr defaultRowHeight="15" x14ac:dyDescent="0.25"/>
  <cols>
    <col min="1" max="1" width="4.28515625" style="16" bestFit="1" customWidth="1"/>
    <col min="2" max="2" width="56.28515625" style="16" bestFit="1" customWidth="1"/>
    <col min="3" max="3" width="20.140625" style="16" bestFit="1" customWidth="1"/>
    <col min="4" max="4" width="18" style="16" bestFit="1" customWidth="1"/>
    <col min="5" max="5" width="18.28515625" style="16" bestFit="1" customWidth="1"/>
    <col min="6" max="6" width="18.5703125" style="16" bestFit="1" customWidth="1"/>
    <col min="7" max="7" width="18.28515625" style="16" bestFit="1" customWidth="1"/>
    <col min="8" max="8" width="18" style="16" bestFit="1" customWidth="1"/>
    <col min="9" max="9" width="16.42578125" style="16" bestFit="1" customWidth="1"/>
    <col min="10" max="10" width="19.42578125" style="16" bestFit="1" customWidth="1"/>
    <col min="11" max="11" width="17.85546875" style="16" bestFit="1" customWidth="1"/>
    <col min="12" max="13" width="16.28515625" style="16" bestFit="1" customWidth="1"/>
    <col min="14" max="15" width="9.140625" style="16"/>
    <col min="25" max="16384" width="9.140625" style="16"/>
  </cols>
  <sheetData>
    <row r="1" spans="1:25" x14ac:dyDescent="0.25">
      <c r="Y1" s="91"/>
    </row>
    <row r="2" spans="1:25" ht="15.75" x14ac:dyDescent="0.25">
      <c r="A2" s="74"/>
      <c r="B2" s="74" t="s">
        <v>179</v>
      </c>
      <c r="C2" s="74">
        <v>2008</v>
      </c>
      <c r="D2" s="74">
        <v>2009</v>
      </c>
      <c r="E2" s="74">
        <v>2010</v>
      </c>
      <c r="F2" s="74">
        <v>2011</v>
      </c>
      <c r="G2" s="74">
        <v>2012</v>
      </c>
      <c r="H2" s="74">
        <v>2013</v>
      </c>
      <c r="I2" s="75">
        <v>2014</v>
      </c>
      <c r="J2" s="76">
        <v>2015</v>
      </c>
      <c r="K2" s="77">
        <v>2016</v>
      </c>
      <c r="L2" s="77">
        <v>2017</v>
      </c>
      <c r="M2" s="77">
        <v>2018</v>
      </c>
    </row>
    <row r="3" spans="1:25" ht="15.75" x14ac:dyDescent="0.25">
      <c r="A3" s="80">
        <v>1</v>
      </c>
      <c r="B3" s="80" t="s">
        <v>16</v>
      </c>
      <c r="C3" s="79"/>
      <c r="D3" s="79"/>
      <c r="E3" s="79"/>
      <c r="F3" s="79"/>
      <c r="G3" s="117"/>
      <c r="H3" s="79"/>
      <c r="I3" s="79"/>
      <c r="J3" s="79"/>
      <c r="K3" s="79"/>
      <c r="L3" s="79"/>
      <c r="M3" s="79">
        <v>0</v>
      </c>
    </row>
    <row r="4" spans="1:25" ht="15.75" x14ac:dyDescent="0.25">
      <c r="A4" s="80">
        <v>2</v>
      </c>
      <c r="B4" s="80" t="s">
        <v>1</v>
      </c>
      <c r="C4" s="79">
        <v>84061.832791999666</v>
      </c>
      <c r="D4" s="79">
        <v>38483.644875120837</v>
      </c>
      <c r="E4" s="79">
        <v>97504.688569815029</v>
      </c>
      <c r="F4" s="79">
        <v>51261290.710000001</v>
      </c>
      <c r="G4" s="117">
        <v>12904259.220000001</v>
      </c>
      <c r="H4" s="79">
        <v>4016429.3130600001</v>
      </c>
      <c r="I4" s="79">
        <v>5977002.2770353435</v>
      </c>
      <c r="J4" s="79">
        <v>46066.12</v>
      </c>
      <c r="K4" s="79">
        <v>201180.92</v>
      </c>
      <c r="L4" s="79">
        <v>10981188.029999999</v>
      </c>
      <c r="M4" s="79">
        <v>0</v>
      </c>
    </row>
    <row r="5" spans="1:25" ht="15.75" x14ac:dyDescent="0.25">
      <c r="A5" s="80">
        <v>3</v>
      </c>
      <c r="B5" s="80" t="s">
        <v>2</v>
      </c>
      <c r="C5" s="79"/>
      <c r="D5" s="79"/>
      <c r="E5" s="79"/>
      <c r="F5" s="117"/>
      <c r="G5" s="117"/>
      <c r="H5" s="79"/>
      <c r="I5" s="79"/>
      <c r="J5" s="79"/>
      <c r="K5" s="79">
        <v>12677133.07</v>
      </c>
      <c r="L5" s="79">
        <v>0</v>
      </c>
      <c r="M5" s="79">
        <v>0</v>
      </c>
    </row>
    <row r="6" spans="1:25" ht="15.75" x14ac:dyDescent="0.25">
      <c r="A6" s="80">
        <v>4</v>
      </c>
      <c r="B6" s="80" t="s">
        <v>3</v>
      </c>
      <c r="C6" s="79"/>
      <c r="D6" s="79"/>
      <c r="E6" s="79"/>
      <c r="F6" s="117"/>
      <c r="G6" s="117"/>
      <c r="H6" s="79"/>
      <c r="I6" s="79"/>
      <c r="J6" s="79"/>
      <c r="K6" s="79"/>
      <c r="L6" s="79"/>
      <c r="M6" s="79">
        <v>0</v>
      </c>
    </row>
    <row r="7" spans="1:25" ht="15.75" x14ac:dyDescent="0.25">
      <c r="A7" s="80">
        <v>5</v>
      </c>
      <c r="B7" s="80" t="s">
        <v>180</v>
      </c>
      <c r="C7" s="79"/>
      <c r="D7" s="79"/>
      <c r="E7" s="79"/>
      <c r="F7" s="117"/>
      <c r="G7" s="117"/>
      <c r="H7" s="79"/>
      <c r="I7" s="79"/>
      <c r="J7" s="79"/>
      <c r="K7" s="79">
        <v>10891599.289999999</v>
      </c>
      <c r="L7" s="79">
        <v>0</v>
      </c>
      <c r="M7" s="79">
        <v>18185467.449999999</v>
      </c>
    </row>
    <row r="8" spans="1:25" ht="15.75" x14ac:dyDescent="0.25">
      <c r="A8" s="80">
        <v>6</v>
      </c>
      <c r="B8" s="80" t="s">
        <v>181</v>
      </c>
      <c r="C8" s="79">
        <v>1944398.7084562453</v>
      </c>
      <c r="D8" s="79">
        <v>890148.91665549355</v>
      </c>
      <c r="E8" s="79">
        <v>2255339.7210918302</v>
      </c>
      <c r="F8" s="118">
        <v>16091781.01</v>
      </c>
      <c r="G8" s="118">
        <v>19945924.329999998</v>
      </c>
      <c r="H8" s="79">
        <v>81240847.162300006</v>
      </c>
      <c r="I8" s="79">
        <v>24180424.998827737</v>
      </c>
      <c r="J8" s="79">
        <v>49862128.159999996</v>
      </c>
      <c r="K8" s="79">
        <v>111299275.63</v>
      </c>
      <c r="L8" s="79">
        <v>69608011.219999999</v>
      </c>
      <c r="M8" s="79">
        <v>5893813.54</v>
      </c>
    </row>
    <row r="9" spans="1:25" ht="15.75" x14ac:dyDescent="0.25">
      <c r="A9" s="80">
        <v>7</v>
      </c>
      <c r="B9" s="80" t="s">
        <v>19</v>
      </c>
      <c r="C9" s="79"/>
      <c r="D9" s="79"/>
      <c r="E9" s="79"/>
      <c r="F9" s="118"/>
      <c r="G9" s="118"/>
      <c r="H9" s="79"/>
      <c r="I9" s="79"/>
      <c r="J9" s="79"/>
      <c r="K9" s="79"/>
      <c r="L9" s="79"/>
      <c r="M9" s="79">
        <v>0</v>
      </c>
    </row>
    <row r="10" spans="1:25" ht="15.75" x14ac:dyDescent="0.25">
      <c r="A10" s="80">
        <v>8</v>
      </c>
      <c r="B10" s="80" t="s">
        <v>4</v>
      </c>
      <c r="C10" s="79">
        <v>33612902.575886287</v>
      </c>
      <c r="D10" s="79">
        <v>15388041.90902142</v>
      </c>
      <c r="E10" s="79">
        <v>38988152.990892716</v>
      </c>
      <c r="F10" s="117">
        <v>49215817.549999997</v>
      </c>
      <c r="G10" s="117">
        <v>0</v>
      </c>
      <c r="H10" s="79">
        <v>0</v>
      </c>
      <c r="I10" s="79">
        <v>44993256.257370614</v>
      </c>
      <c r="J10" s="79">
        <v>0</v>
      </c>
      <c r="K10" s="79">
        <v>0</v>
      </c>
      <c r="L10" s="79">
        <v>0</v>
      </c>
      <c r="M10" s="79">
        <v>1281990.78</v>
      </c>
    </row>
    <row r="11" spans="1:25" ht="15.75" x14ac:dyDescent="0.25">
      <c r="A11" s="80">
        <v>9</v>
      </c>
      <c r="B11" s="80" t="s">
        <v>5</v>
      </c>
      <c r="C11" s="79">
        <v>6343935.4718427109</v>
      </c>
      <c r="D11" s="79">
        <v>2904264.0601611063</v>
      </c>
      <c r="E11" s="79">
        <v>7358434.0472278632</v>
      </c>
      <c r="F11" s="117">
        <v>8516128.5299999993</v>
      </c>
      <c r="G11" s="117">
        <v>8483880.8599999994</v>
      </c>
      <c r="H11" s="79">
        <v>41997903.909400001</v>
      </c>
      <c r="I11" s="79">
        <v>275335.38347693573</v>
      </c>
      <c r="J11" s="79">
        <v>34708406.289999999</v>
      </c>
      <c r="K11" s="79">
        <v>34651959.590000004</v>
      </c>
      <c r="L11" s="79">
        <v>4582469.8099999996</v>
      </c>
      <c r="M11" s="79">
        <v>34165873.189999998</v>
      </c>
    </row>
    <row r="12" spans="1:25" ht="15.75" x14ac:dyDescent="0.25">
      <c r="A12" s="80">
        <v>10</v>
      </c>
      <c r="B12" s="80" t="s">
        <v>6</v>
      </c>
      <c r="C12" s="79">
        <v>20125575.27386212</v>
      </c>
      <c r="D12" s="79">
        <v>9213521.357109094</v>
      </c>
      <c r="E12" s="79">
        <v>23343982.449464932</v>
      </c>
      <c r="F12" s="79">
        <v>12864580.060000001</v>
      </c>
      <c r="G12" s="117">
        <v>53947756.859999999</v>
      </c>
      <c r="H12" s="79">
        <v>2097789.798035</v>
      </c>
      <c r="I12" s="79">
        <v>901391.21691284212</v>
      </c>
      <c r="J12" s="79">
        <v>0</v>
      </c>
      <c r="K12" s="79">
        <v>525380.15</v>
      </c>
      <c r="L12" s="79">
        <v>0</v>
      </c>
      <c r="M12" s="79">
        <v>0</v>
      </c>
    </row>
    <row r="13" spans="1:25" ht="15.75" x14ac:dyDescent="0.25">
      <c r="A13" s="80">
        <v>11</v>
      </c>
      <c r="B13" s="80" t="s">
        <v>21</v>
      </c>
      <c r="C13" s="79">
        <v>0</v>
      </c>
      <c r="D13" s="79">
        <v>0</v>
      </c>
      <c r="E13" s="79">
        <v>0</v>
      </c>
      <c r="F13" s="118">
        <v>0</v>
      </c>
      <c r="G13" s="117">
        <v>0</v>
      </c>
      <c r="H13" s="79">
        <v>0</v>
      </c>
      <c r="I13" s="79">
        <v>-31032.073442353911</v>
      </c>
      <c r="J13" s="79">
        <v>9035001.6299999952</v>
      </c>
      <c r="K13" s="79">
        <v>0</v>
      </c>
      <c r="L13" s="79">
        <v>579269.84999999404</v>
      </c>
      <c r="M13" s="79">
        <v>0</v>
      </c>
    </row>
    <row r="14" spans="1:25" ht="15.75" x14ac:dyDescent="0.25">
      <c r="A14" s="80">
        <v>12</v>
      </c>
      <c r="B14" s="80" t="s">
        <v>22</v>
      </c>
      <c r="C14" s="79">
        <v>547691.30589560641</v>
      </c>
      <c r="D14" s="79">
        <v>250733.97780215478</v>
      </c>
      <c r="E14" s="79">
        <v>635276.06334594241</v>
      </c>
      <c r="F14" s="118">
        <v>0</v>
      </c>
      <c r="G14" s="117">
        <v>0</v>
      </c>
      <c r="H14" s="79">
        <v>0</v>
      </c>
      <c r="I14" s="79">
        <v>292.34804524939921</v>
      </c>
      <c r="J14" s="79">
        <v>192282.09</v>
      </c>
      <c r="K14" s="79">
        <v>0</v>
      </c>
      <c r="L14" s="79">
        <v>30873.62</v>
      </c>
      <c r="M14" s="79">
        <v>0</v>
      </c>
    </row>
    <row r="15" spans="1:25" ht="15.75" x14ac:dyDescent="0.25">
      <c r="A15" s="80">
        <v>13</v>
      </c>
      <c r="B15" s="80" t="s">
        <v>23</v>
      </c>
      <c r="C15" s="79">
        <v>149.88372939180539</v>
      </c>
      <c r="D15" s="79">
        <v>68.617017056305585</v>
      </c>
      <c r="E15" s="79">
        <v>173.85257816340751</v>
      </c>
      <c r="F15" s="117">
        <v>7522.79</v>
      </c>
      <c r="G15" s="79">
        <v>0</v>
      </c>
      <c r="H15" s="79">
        <v>0</v>
      </c>
      <c r="I15" s="79">
        <v>0</v>
      </c>
      <c r="J15" s="79">
        <v>0</v>
      </c>
      <c r="K15" s="79">
        <v>8816378.1999999993</v>
      </c>
      <c r="L15" s="79">
        <v>0</v>
      </c>
      <c r="M15" s="79">
        <v>1957717.99</v>
      </c>
    </row>
    <row r="16" spans="1:25" ht="15.75" x14ac:dyDescent="0.25">
      <c r="A16" s="80">
        <v>14</v>
      </c>
      <c r="B16" s="80" t="s">
        <v>7</v>
      </c>
      <c r="C16" s="79">
        <v>346191.12081028527</v>
      </c>
      <c r="D16" s="79">
        <v>158486.86270198738</v>
      </c>
      <c r="E16" s="79">
        <v>401552.71779245138</v>
      </c>
      <c r="F16" s="117">
        <v>416.17</v>
      </c>
      <c r="G16" s="117">
        <v>48030000</v>
      </c>
      <c r="H16" s="79">
        <v>0</v>
      </c>
      <c r="I16" s="79">
        <v>0</v>
      </c>
      <c r="J16" s="79">
        <v>0</v>
      </c>
      <c r="K16" s="79">
        <v>12550192.810000001</v>
      </c>
      <c r="L16" s="79">
        <v>0</v>
      </c>
      <c r="M16" s="79">
        <v>83495.23</v>
      </c>
    </row>
    <row r="17" spans="1:15" ht="15.75" x14ac:dyDescent="0.25">
      <c r="A17" s="80">
        <v>15</v>
      </c>
      <c r="B17" s="80" t="s">
        <v>182</v>
      </c>
      <c r="C17" s="79">
        <v>3048719.2170832762</v>
      </c>
      <c r="D17" s="79">
        <v>1395708.6560853021</v>
      </c>
      <c r="E17" s="79">
        <v>3536259.0598525042</v>
      </c>
      <c r="F17" s="117">
        <v>11466000</v>
      </c>
      <c r="G17" s="118">
        <v>0</v>
      </c>
      <c r="H17" s="79">
        <v>38345954</v>
      </c>
      <c r="I17" s="79">
        <v>20012560.776141491</v>
      </c>
      <c r="J17" s="79">
        <v>21366.25</v>
      </c>
      <c r="K17" s="79">
        <v>4285097.07</v>
      </c>
      <c r="L17" s="79">
        <v>64969.64</v>
      </c>
      <c r="M17" s="79">
        <v>2436788.7000000002</v>
      </c>
    </row>
    <row r="18" spans="1:15" ht="15.75" x14ac:dyDescent="0.25">
      <c r="A18" s="80">
        <v>16</v>
      </c>
      <c r="B18" s="80" t="s">
        <v>8</v>
      </c>
      <c r="C18" s="79">
        <v>0</v>
      </c>
      <c r="D18" s="79">
        <v>0</v>
      </c>
      <c r="E18" s="79"/>
      <c r="F18" s="118">
        <v>367831.91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1:15" ht="15.75" x14ac:dyDescent="0.25">
      <c r="A19" s="80">
        <v>17</v>
      </c>
      <c r="B19" s="80" t="s">
        <v>10</v>
      </c>
      <c r="C19" s="79">
        <v>12407091.28495392</v>
      </c>
      <c r="D19" s="79">
        <v>5679986.7322047623</v>
      </c>
      <c r="E19" s="79">
        <v>14391187.196573144</v>
      </c>
      <c r="F19" s="118">
        <v>406642.91</v>
      </c>
      <c r="G19" s="117">
        <v>10000000</v>
      </c>
      <c r="H19" s="79">
        <v>716582.64103699999</v>
      </c>
      <c r="I19" s="79">
        <v>0</v>
      </c>
      <c r="J19" s="79">
        <v>0</v>
      </c>
      <c r="K19" s="79">
        <v>45028.12</v>
      </c>
      <c r="L19" s="79">
        <v>9570249.3300000001</v>
      </c>
      <c r="M19" s="79">
        <v>11175070.49</v>
      </c>
    </row>
    <row r="20" spans="1:15" ht="15.75" x14ac:dyDescent="0.25">
      <c r="A20" s="81"/>
      <c r="B20" s="81" t="s">
        <v>126</v>
      </c>
      <c r="C20" s="82">
        <f>SUM(C3:C19)</f>
        <v>78460716.675311849</v>
      </c>
      <c r="D20" s="82">
        <f t="shared" ref="D20:M20" si="0">SUM(D3:D19)</f>
        <v>35919444.733633496</v>
      </c>
      <c r="E20" s="82">
        <f t="shared" si="0"/>
        <v>91007862.787389353</v>
      </c>
      <c r="F20" s="82">
        <f t="shared" si="0"/>
        <v>150198011.63999996</v>
      </c>
      <c r="G20" s="82">
        <f t="shared" si="0"/>
        <v>153311821.26999998</v>
      </c>
      <c r="H20" s="82">
        <f t="shared" si="0"/>
        <v>168415506.82383198</v>
      </c>
      <c r="I20" s="82">
        <f t="shared" si="0"/>
        <v>96309231.184367865</v>
      </c>
      <c r="J20" s="82">
        <f t="shared" si="0"/>
        <v>93865250.539999992</v>
      </c>
      <c r="K20" s="82">
        <f t="shared" si="0"/>
        <v>195943224.84999999</v>
      </c>
      <c r="L20" s="82">
        <f t="shared" si="0"/>
        <v>95417031.5</v>
      </c>
      <c r="M20" s="82">
        <f t="shared" si="0"/>
        <v>75180217.36999999</v>
      </c>
    </row>
    <row r="21" spans="1:15" x14ac:dyDescent="0.25">
      <c r="I21" s="64"/>
      <c r="J21" s="64"/>
      <c r="K21" s="64"/>
      <c r="L21" s="64"/>
      <c r="M21" s="64"/>
    </row>
    <row r="22" spans="1:15" x14ac:dyDescent="0.25">
      <c r="I22" s="23"/>
      <c r="J22" s="23"/>
      <c r="K22" s="23"/>
      <c r="L22" s="23"/>
      <c r="M22" s="23"/>
    </row>
    <row r="27" spans="1:15" x14ac:dyDescent="0.25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1:15" x14ac:dyDescent="0.25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15" x14ac:dyDescent="0.25">
      <c r="L29" s="91"/>
      <c r="M29" s="91"/>
      <c r="N29" s="91"/>
      <c r="O29" s="91"/>
    </row>
    <row r="30" spans="1:15" ht="15" customHeight="1" x14ac:dyDescent="0.25"/>
  </sheetData>
  <sortState ref="Q4:W20">
    <sortCondition ref="Q3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RowHeight="14.25" x14ac:dyDescent="0.2"/>
  <cols>
    <col min="1" max="1" width="4.28515625" style="16" bestFit="1" customWidth="1"/>
    <col min="2" max="2" width="24.28515625" style="16" customWidth="1"/>
    <col min="3" max="3" width="18.5703125" style="16" bestFit="1" customWidth="1"/>
    <col min="4" max="5" width="18.140625" style="16" bestFit="1" customWidth="1"/>
    <col min="6" max="6" width="17.7109375" style="16" bestFit="1" customWidth="1"/>
    <col min="7" max="7" width="18.85546875" style="16" bestFit="1" customWidth="1"/>
    <col min="8" max="8" width="17.28515625" style="16" bestFit="1" customWidth="1"/>
    <col min="9" max="10" width="18.85546875" style="16" bestFit="1" customWidth="1"/>
    <col min="11" max="13" width="18.5703125" style="16" bestFit="1" customWidth="1"/>
    <col min="14" max="16384" width="9.140625" style="16"/>
  </cols>
  <sheetData>
    <row r="2" spans="1:13" ht="15" x14ac:dyDescent="0.2">
      <c r="A2" s="7"/>
      <c r="B2" s="7" t="s">
        <v>183</v>
      </c>
      <c r="C2" s="73">
        <v>2008</v>
      </c>
      <c r="D2" s="73">
        <v>2009</v>
      </c>
      <c r="E2" s="73">
        <v>2010</v>
      </c>
      <c r="F2" s="73">
        <v>2011</v>
      </c>
      <c r="G2" s="73">
        <v>2012</v>
      </c>
      <c r="H2" s="73">
        <v>2013</v>
      </c>
      <c r="I2" s="73">
        <v>2014</v>
      </c>
      <c r="J2" s="83">
        <v>2015</v>
      </c>
      <c r="K2" s="73">
        <v>2016</v>
      </c>
      <c r="L2" s="73">
        <v>2017</v>
      </c>
      <c r="M2" s="73">
        <v>2018</v>
      </c>
    </row>
    <row r="3" spans="1:13" ht="15" x14ac:dyDescent="0.2">
      <c r="A3" s="80">
        <v>1</v>
      </c>
      <c r="B3" s="80" t="s">
        <v>16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>
        <v>0</v>
      </c>
    </row>
    <row r="4" spans="1:13" ht="15" x14ac:dyDescent="0.2">
      <c r="A4" s="80">
        <v>2</v>
      </c>
      <c r="B4" s="80" t="s">
        <v>1</v>
      </c>
      <c r="C4" s="86">
        <v>9725303.60282268</v>
      </c>
      <c r="D4" s="86">
        <v>13129335.15814268</v>
      </c>
      <c r="E4" s="86">
        <v>15957512.41</v>
      </c>
      <c r="F4" s="86">
        <v>18173102.739999998</v>
      </c>
      <c r="G4" s="86">
        <v>22487464.539999999</v>
      </c>
      <c r="H4" s="86">
        <v>54813661.539999999</v>
      </c>
      <c r="I4" s="86">
        <v>60790663.81703534</v>
      </c>
      <c r="J4" s="86">
        <v>60702315.38703534</v>
      </c>
      <c r="K4" s="86">
        <v>60903496.307035342</v>
      </c>
      <c r="L4" s="86">
        <v>71832602.497035295</v>
      </c>
      <c r="M4" s="86">
        <v>67828267.177035302</v>
      </c>
    </row>
    <row r="5" spans="1:13" ht="15" x14ac:dyDescent="0.2">
      <c r="A5" s="80">
        <v>3</v>
      </c>
      <c r="B5" s="80" t="s">
        <v>184</v>
      </c>
      <c r="C5" s="86"/>
      <c r="D5" s="86"/>
      <c r="E5" s="119"/>
      <c r="F5" s="119"/>
      <c r="G5" s="86"/>
      <c r="H5" s="86"/>
      <c r="I5" s="86"/>
      <c r="J5" s="86"/>
      <c r="K5" s="86">
        <v>11894848.26</v>
      </c>
      <c r="L5" s="86">
        <v>11894848.26</v>
      </c>
      <c r="M5" s="86">
        <v>11815894.9</v>
      </c>
    </row>
    <row r="6" spans="1:13" ht="15" x14ac:dyDescent="0.2">
      <c r="A6" s="80">
        <v>4</v>
      </c>
      <c r="B6" s="80" t="s">
        <v>3</v>
      </c>
      <c r="C6" s="86"/>
      <c r="D6" s="86"/>
      <c r="E6" s="119"/>
      <c r="F6" s="119"/>
      <c r="G6" s="86"/>
      <c r="H6" s="86"/>
      <c r="I6" s="86"/>
      <c r="J6" s="86"/>
      <c r="K6" s="86"/>
      <c r="L6" s="86"/>
      <c r="M6" s="86">
        <v>0</v>
      </c>
    </row>
    <row r="7" spans="1:13" ht="15" x14ac:dyDescent="0.2">
      <c r="A7" s="80">
        <v>5</v>
      </c>
      <c r="B7" s="80" t="s">
        <v>180</v>
      </c>
      <c r="C7" s="86"/>
      <c r="D7" s="86"/>
      <c r="E7" s="119"/>
      <c r="F7" s="119"/>
      <c r="G7" s="86"/>
      <c r="H7" s="86"/>
      <c r="I7" s="86"/>
      <c r="J7" s="86"/>
      <c r="K7" s="86">
        <v>12027181.890000001</v>
      </c>
      <c r="L7" s="86">
        <v>4813553.0200000005</v>
      </c>
      <c r="M7" s="86">
        <v>22208345.049999997</v>
      </c>
    </row>
    <row r="8" spans="1:13" ht="15" x14ac:dyDescent="0.2">
      <c r="A8" s="80">
        <v>6</v>
      </c>
      <c r="B8" s="80" t="s">
        <v>181</v>
      </c>
      <c r="C8" s="86">
        <v>17504323.625168383</v>
      </c>
      <c r="D8" s="86">
        <v>23631152.401733518</v>
      </c>
      <c r="E8" s="120">
        <v>28721515.84</v>
      </c>
      <c r="F8" s="120">
        <v>40997530.100000001</v>
      </c>
      <c r="G8" s="86">
        <v>42812027.960000023</v>
      </c>
      <c r="H8" s="86">
        <v>116580903.83473003</v>
      </c>
      <c r="I8" s="86">
        <v>123463788.07275826</v>
      </c>
      <c r="J8" s="86">
        <v>152326800.10759154</v>
      </c>
      <c r="K8" s="86">
        <v>246582967.34759155</v>
      </c>
      <c r="L8" s="86">
        <v>274979447.80759156</v>
      </c>
      <c r="M8" s="86">
        <v>278041233.84759176</v>
      </c>
    </row>
    <row r="9" spans="1:13" ht="15" x14ac:dyDescent="0.2">
      <c r="A9" s="80">
        <v>7</v>
      </c>
      <c r="B9" s="80" t="s">
        <v>19</v>
      </c>
      <c r="C9" s="86"/>
      <c r="D9" s="86"/>
      <c r="E9" s="120"/>
      <c r="F9" s="120"/>
      <c r="G9" s="86"/>
      <c r="H9" s="86"/>
      <c r="I9" s="86"/>
      <c r="J9" s="86"/>
      <c r="K9" s="86"/>
      <c r="L9" s="86"/>
      <c r="M9" s="86">
        <v>0</v>
      </c>
    </row>
    <row r="10" spans="1:13" ht="15" x14ac:dyDescent="0.2">
      <c r="A10" s="80">
        <v>8</v>
      </c>
      <c r="B10" s="80" t="s">
        <v>4</v>
      </c>
      <c r="C10" s="86">
        <v>56178425.670890279</v>
      </c>
      <c r="D10" s="86">
        <v>75841887.247185543</v>
      </c>
      <c r="E10" s="119">
        <v>92178914.040000007</v>
      </c>
      <c r="F10" s="119">
        <v>134850396.40000001</v>
      </c>
      <c r="G10" s="86">
        <v>114965200.40000001</v>
      </c>
      <c r="H10" s="86">
        <v>114965200.40000001</v>
      </c>
      <c r="I10" s="86">
        <v>159958456.65737063</v>
      </c>
      <c r="J10" s="86">
        <v>156555600.52737063</v>
      </c>
      <c r="K10" s="86">
        <v>156521400.73737064</v>
      </c>
      <c r="L10" s="86">
        <v>150492619.02737063</v>
      </c>
      <c r="M10" s="86">
        <v>151182664.29737064</v>
      </c>
    </row>
    <row r="11" spans="1:13" ht="15" x14ac:dyDescent="0.2">
      <c r="A11" s="80">
        <v>9</v>
      </c>
      <c r="B11" s="80" t="s">
        <v>5</v>
      </c>
      <c r="C11" s="86">
        <v>8533311.6550747622</v>
      </c>
      <c r="D11" s="86">
        <v>11520124.543550922</v>
      </c>
      <c r="E11" s="119">
        <v>14001663.310000001</v>
      </c>
      <c r="F11" s="119">
        <v>14048917.789999999</v>
      </c>
      <c r="G11" s="86">
        <v>22007043.479999997</v>
      </c>
      <c r="H11" s="86">
        <v>53133824.4199</v>
      </c>
      <c r="I11" s="86">
        <v>53409159.803376935</v>
      </c>
      <c r="J11" s="86">
        <v>88117566.093376935</v>
      </c>
      <c r="K11" s="86">
        <v>116473052.80337693</v>
      </c>
      <c r="L11" s="86">
        <v>112277303.72337693</v>
      </c>
      <c r="M11" s="86">
        <v>125351253.36337693</v>
      </c>
    </row>
    <row r="12" spans="1:13" ht="15" x14ac:dyDescent="0.2">
      <c r="A12" s="80">
        <v>10</v>
      </c>
      <c r="B12" s="80" t="s">
        <v>6</v>
      </c>
      <c r="C12" s="86">
        <v>0</v>
      </c>
      <c r="D12" s="86">
        <v>0</v>
      </c>
      <c r="E12" s="86"/>
      <c r="F12" s="86">
        <v>13050632.57</v>
      </c>
      <c r="G12" s="86">
        <v>11417877.909999996</v>
      </c>
      <c r="H12" s="86">
        <v>13515667.708034996</v>
      </c>
      <c r="I12" s="86">
        <v>14417058.924947837</v>
      </c>
      <c r="J12" s="86">
        <v>14408636.404947838</v>
      </c>
      <c r="K12" s="86">
        <v>14948240.074947838</v>
      </c>
      <c r="L12" s="86">
        <v>14961348.174947837</v>
      </c>
      <c r="M12" s="86">
        <v>14961348.174947837</v>
      </c>
    </row>
    <row r="13" spans="1:13" ht="15" x14ac:dyDescent="0.2">
      <c r="A13" s="80">
        <v>11</v>
      </c>
      <c r="B13" s="80" t="s">
        <v>21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13656445.915166736</v>
      </c>
      <c r="K13" s="86">
        <v>13656430.585166736</v>
      </c>
      <c r="L13" s="86">
        <v>14224890.705166578</v>
      </c>
      <c r="M13" s="86">
        <v>14224890.705166578</v>
      </c>
    </row>
    <row r="14" spans="1:13" ht="15" x14ac:dyDescent="0.2">
      <c r="A14" s="80">
        <v>12</v>
      </c>
      <c r="B14" s="80" t="s">
        <v>22</v>
      </c>
      <c r="C14" s="86">
        <v>0</v>
      </c>
      <c r="D14" s="86">
        <v>0</v>
      </c>
      <c r="E14" s="120">
        <v>0</v>
      </c>
      <c r="F14" s="120">
        <v>0</v>
      </c>
      <c r="G14" s="86">
        <v>0</v>
      </c>
      <c r="H14" s="86">
        <v>0</v>
      </c>
      <c r="I14" s="86"/>
      <c r="J14" s="86">
        <v>192282.88</v>
      </c>
      <c r="K14" s="86">
        <v>192282.88</v>
      </c>
      <c r="L14" s="86">
        <v>222979.94</v>
      </c>
      <c r="M14" s="86">
        <v>222979.94</v>
      </c>
    </row>
    <row r="15" spans="1:13" ht="15" x14ac:dyDescent="0.2">
      <c r="A15" s="80">
        <v>13</v>
      </c>
      <c r="B15" s="80" t="s">
        <v>23</v>
      </c>
      <c r="C15" s="86">
        <v>19139.827504227556</v>
      </c>
      <c r="D15" s="86">
        <v>25839.112117703509</v>
      </c>
      <c r="E15" s="119">
        <v>31405.09</v>
      </c>
      <c r="F15" s="119">
        <v>38381.51</v>
      </c>
      <c r="G15" s="86">
        <v>38381.51</v>
      </c>
      <c r="H15" s="86">
        <v>38381.51</v>
      </c>
      <c r="I15" s="86">
        <v>38381.51</v>
      </c>
      <c r="J15" s="86">
        <v>38381.51</v>
      </c>
      <c r="K15" s="86">
        <v>11111705.029999999</v>
      </c>
      <c r="L15" s="86">
        <v>11111705.029999999</v>
      </c>
      <c r="M15" s="86">
        <v>12348004.969999999</v>
      </c>
    </row>
    <row r="16" spans="1:13" ht="15" x14ac:dyDescent="0.2">
      <c r="A16" s="80">
        <v>14</v>
      </c>
      <c r="B16" s="80" t="s">
        <v>7</v>
      </c>
      <c r="C16" s="86">
        <v>2306.7737905472122</v>
      </c>
      <c r="D16" s="86">
        <v>3114.1861958245931</v>
      </c>
      <c r="E16" s="119">
        <v>3785.01</v>
      </c>
      <c r="F16" s="119">
        <v>4138.1099999999997</v>
      </c>
      <c r="G16" s="86">
        <v>45768636.920000002</v>
      </c>
      <c r="H16" s="86">
        <v>45768636.920000002</v>
      </c>
      <c r="I16" s="86">
        <v>45768636.920000002</v>
      </c>
      <c r="J16" s="86">
        <v>45768636.920000002</v>
      </c>
      <c r="K16" s="86">
        <v>52273832.579999998</v>
      </c>
      <c r="L16" s="86">
        <v>52205890.269999996</v>
      </c>
      <c r="M16" s="86">
        <v>52311234.659999996</v>
      </c>
    </row>
    <row r="17" spans="1:13" ht="15" x14ac:dyDescent="0.2">
      <c r="A17" s="80">
        <v>15</v>
      </c>
      <c r="B17" s="80" t="s">
        <v>182</v>
      </c>
      <c r="C17" s="86">
        <v>8300739.7706774892</v>
      </c>
      <c r="D17" s="86">
        <v>11206148.30760839</v>
      </c>
      <c r="E17" s="119">
        <v>13620053.76</v>
      </c>
      <c r="F17" s="119">
        <v>23389287.98</v>
      </c>
      <c r="G17" s="86">
        <v>30953000.98</v>
      </c>
      <c r="H17" s="86">
        <v>63279197.980000004</v>
      </c>
      <c r="I17" s="86">
        <v>31827598.756727632</v>
      </c>
      <c r="J17" s="86">
        <v>31863717.49672763</v>
      </c>
      <c r="K17" s="86">
        <v>36082896.686727628</v>
      </c>
      <c r="L17" s="86">
        <v>36053932.506727628</v>
      </c>
      <c r="M17" s="86">
        <v>36972819.546727628</v>
      </c>
    </row>
    <row r="18" spans="1:13" ht="15" x14ac:dyDescent="0.2">
      <c r="A18" s="80">
        <v>16</v>
      </c>
      <c r="B18" s="80" t="s">
        <v>8</v>
      </c>
      <c r="C18" s="86">
        <v>50726.949118339617</v>
      </c>
      <c r="D18" s="86">
        <v>68482.295640768236</v>
      </c>
      <c r="E18" s="120">
        <v>83234</v>
      </c>
      <c r="F18" s="120">
        <v>449469.39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</row>
    <row r="19" spans="1:13" ht="15" x14ac:dyDescent="0.2">
      <c r="A19" s="80">
        <v>17</v>
      </c>
      <c r="B19" s="121" t="s">
        <v>10</v>
      </c>
      <c r="C19" s="86">
        <v>2452351.4681399274</v>
      </c>
      <c r="D19" s="86">
        <v>3310718.6845485494</v>
      </c>
      <c r="E19" s="120">
        <v>4023877.36</v>
      </c>
      <c r="F19" s="120">
        <v>5099145.2300000004</v>
      </c>
      <c r="G19" s="86">
        <v>14508551.51</v>
      </c>
      <c r="H19" s="86">
        <v>15017676.989401</v>
      </c>
      <c r="I19" s="86">
        <v>15017676.989401</v>
      </c>
      <c r="J19" s="86">
        <v>15006452.339400999</v>
      </c>
      <c r="K19" s="86">
        <v>14475227.899401</v>
      </c>
      <c r="L19" s="86">
        <v>17776296.769400999</v>
      </c>
      <c r="M19" s="86">
        <v>17429574.299401</v>
      </c>
    </row>
    <row r="20" spans="1:13" ht="15" x14ac:dyDescent="0.2">
      <c r="A20" s="88"/>
      <c r="B20" s="81" t="s">
        <v>126</v>
      </c>
      <c r="C20" s="89">
        <f>SUM(C3:C19)</f>
        <v>102766629.34318666</v>
      </c>
      <c r="D20" s="89">
        <f t="shared" ref="D20:M20" si="0">SUM(D3:D19)</f>
        <v>138736801.93672389</v>
      </c>
      <c r="E20" s="89">
        <f t="shared" si="0"/>
        <v>168621960.82000002</v>
      </c>
      <c r="F20" s="89">
        <f t="shared" si="0"/>
        <v>250101001.81999996</v>
      </c>
      <c r="G20" s="89">
        <f t="shared" si="0"/>
        <v>304958185.21000004</v>
      </c>
      <c r="H20" s="89">
        <f t="shared" si="0"/>
        <v>477113151.30206603</v>
      </c>
      <c r="I20" s="89">
        <f t="shared" si="0"/>
        <v>504691421.4516176</v>
      </c>
      <c r="J20" s="89">
        <f t="shared" si="0"/>
        <v>578636835.58161759</v>
      </c>
      <c r="K20" s="89">
        <f t="shared" si="0"/>
        <v>747143563.08161759</v>
      </c>
      <c r="L20" s="89">
        <f t="shared" si="0"/>
        <v>772847417.73161733</v>
      </c>
      <c r="M20" s="89">
        <f t="shared" si="0"/>
        <v>804898510.93161786</v>
      </c>
    </row>
    <row r="21" spans="1:13" x14ac:dyDescent="0.2">
      <c r="F21" s="64"/>
      <c r="G21" s="64"/>
      <c r="H21" s="64"/>
      <c r="I21" s="64"/>
      <c r="J21" s="64"/>
      <c r="K21" s="64"/>
      <c r="L21" s="64"/>
      <c r="M21" s="64"/>
    </row>
    <row r="22" spans="1:13" x14ac:dyDescent="0.2">
      <c r="F22" s="23"/>
      <c r="G22" s="23"/>
      <c r="H22" s="23"/>
      <c r="I22" s="23"/>
      <c r="J22" s="23"/>
      <c r="K22" s="23"/>
      <c r="L22" s="23"/>
      <c r="M22" s="23"/>
    </row>
    <row r="31" spans="1:13" x14ac:dyDescent="0.2">
      <c r="D31" s="159"/>
      <c r="E31" s="15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0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2.75" x14ac:dyDescent="0.2"/>
  <cols>
    <col min="1" max="1" width="4.5703125" style="123" bestFit="1" customWidth="1"/>
    <col min="2" max="2" width="21.28515625" style="123" customWidth="1"/>
    <col min="3" max="3" width="19.42578125" style="123" bestFit="1" customWidth="1"/>
    <col min="4" max="6" width="18.28515625" style="123" bestFit="1" customWidth="1"/>
    <col min="7" max="7" width="18" style="123" bestFit="1" customWidth="1"/>
    <col min="8" max="8" width="16.42578125" style="123" bestFit="1" customWidth="1"/>
    <col min="9" max="9" width="18" style="123" bestFit="1" customWidth="1"/>
    <col min="10" max="10" width="20.140625" style="123" bestFit="1" customWidth="1"/>
    <col min="11" max="11" width="15.42578125" style="123" customWidth="1"/>
    <col min="12" max="16384" width="9.140625" style="123"/>
  </cols>
  <sheetData>
    <row r="2" spans="1:11" x14ac:dyDescent="0.2">
      <c r="A2" s="122"/>
      <c r="B2" s="122" t="s">
        <v>30</v>
      </c>
      <c r="C2" s="122"/>
      <c r="D2" s="122">
        <v>2011</v>
      </c>
      <c r="E2" s="122">
        <v>2012</v>
      </c>
      <c r="F2" s="122">
        <v>2013</v>
      </c>
      <c r="G2" s="122">
        <v>2014</v>
      </c>
      <c r="H2" s="122">
        <v>2015</v>
      </c>
      <c r="I2" s="122">
        <v>2016</v>
      </c>
      <c r="J2" s="122">
        <v>2017</v>
      </c>
      <c r="K2" s="122">
        <v>2018</v>
      </c>
    </row>
    <row r="3" spans="1:11" x14ac:dyDescent="0.2">
      <c r="A3" s="124">
        <v>1</v>
      </c>
      <c r="B3" s="124" t="s">
        <v>31</v>
      </c>
      <c r="C3" s="125"/>
      <c r="D3" s="125">
        <v>5028471.12</v>
      </c>
      <c r="E3" s="86">
        <v>198308.79</v>
      </c>
      <c r="F3" s="86">
        <v>14508714.276900001</v>
      </c>
      <c r="G3" s="86">
        <v>246475.88066350154</v>
      </c>
      <c r="H3" s="86">
        <v>3193177.61</v>
      </c>
      <c r="I3" s="86">
        <v>2966945.39</v>
      </c>
      <c r="J3" s="86">
        <v>1863205</v>
      </c>
      <c r="K3" s="86">
        <v>577837.63</v>
      </c>
    </row>
    <row r="4" spans="1:11" x14ac:dyDescent="0.2">
      <c r="A4" s="124">
        <v>2</v>
      </c>
      <c r="B4" s="124" t="s">
        <v>32</v>
      </c>
      <c r="C4" s="125"/>
      <c r="D4" s="125"/>
      <c r="E4" s="86"/>
      <c r="F4" s="86"/>
      <c r="G4" s="86"/>
      <c r="H4" s="86">
        <v>78811.259999999995</v>
      </c>
      <c r="I4" s="86">
        <v>78811.259999999995</v>
      </c>
      <c r="J4" s="86">
        <v>0</v>
      </c>
      <c r="K4" s="86">
        <v>0</v>
      </c>
    </row>
    <row r="5" spans="1:11" x14ac:dyDescent="0.2">
      <c r="A5" s="124">
        <v>3</v>
      </c>
      <c r="B5" s="124" t="s">
        <v>185</v>
      </c>
      <c r="C5" s="126"/>
      <c r="D5" s="126">
        <v>0</v>
      </c>
      <c r="E5" s="86">
        <v>0</v>
      </c>
      <c r="F5" s="86">
        <v>0</v>
      </c>
      <c r="G5" s="86">
        <v>0</v>
      </c>
      <c r="H5" s="86">
        <v>0</v>
      </c>
      <c r="I5" s="86">
        <v>0</v>
      </c>
      <c r="J5" s="86">
        <v>0</v>
      </c>
      <c r="K5" s="86">
        <v>0</v>
      </c>
    </row>
    <row r="6" spans="1:11" x14ac:dyDescent="0.2">
      <c r="A6" s="124">
        <v>4</v>
      </c>
      <c r="B6" s="124" t="s">
        <v>35</v>
      </c>
      <c r="C6" s="126"/>
      <c r="D6" s="126"/>
      <c r="E6" s="86"/>
      <c r="F6" s="86">
        <v>10364592.3543</v>
      </c>
      <c r="G6" s="86">
        <v>0</v>
      </c>
      <c r="H6" s="86">
        <v>0</v>
      </c>
      <c r="I6" s="86">
        <v>0</v>
      </c>
      <c r="J6" s="86">
        <v>15475255.050000001</v>
      </c>
      <c r="K6" s="86">
        <v>0</v>
      </c>
    </row>
    <row r="7" spans="1:11" x14ac:dyDescent="0.2">
      <c r="A7" s="124">
        <v>5</v>
      </c>
      <c r="B7" s="124" t="s">
        <v>36</v>
      </c>
      <c r="C7" s="125"/>
      <c r="D7" s="125">
        <v>0</v>
      </c>
      <c r="E7" s="86">
        <v>3524095.51</v>
      </c>
      <c r="F7" s="86"/>
      <c r="G7" s="86">
        <v>492864.99032882007</v>
      </c>
      <c r="H7" s="86">
        <v>46066.12</v>
      </c>
      <c r="I7" s="86">
        <v>8230874.3399999999</v>
      </c>
      <c r="J7" s="86">
        <v>0</v>
      </c>
      <c r="K7" s="86">
        <v>2092919.29</v>
      </c>
    </row>
    <row r="8" spans="1:11" x14ac:dyDescent="0.2">
      <c r="A8" s="124">
        <v>6</v>
      </c>
      <c r="B8" s="124" t="s">
        <v>37</v>
      </c>
      <c r="C8" s="126"/>
      <c r="D8" s="126">
        <v>263802.61</v>
      </c>
      <c r="E8" s="86">
        <v>566.34</v>
      </c>
      <c r="F8" s="86">
        <v>0</v>
      </c>
      <c r="G8" s="86">
        <v>0</v>
      </c>
      <c r="H8" s="86">
        <v>0</v>
      </c>
      <c r="I8" s="86">
        <v>0</v>
      </c>
      <c r="J8" s="86"/>
      <c r="K8" s="86">
        <v>0</v>
      </c>
    </row>
    <row r="9" spans="1:11" x14ac:dyDescent="0.2">
      <c r="A9" s="124">
        <v>7</v>
      </c>
      <c r="B9" s="124" t="s">
        <v>38</v>
      </c>
      <c r="C9" s="126"/>
      <c r="D9" s="126"/>
      <c r="E9" s="86"/>
      <c r="F9" s="86"/>
      <c r="G9" s="86"/>
      <c r="H9" s="86">
        <v>0</v>
      </c>
      <c r="I9" s="86">
        <v>0</v>
      </c>
      <c r="J9" s="86">
        <v>0</v>
      </c>
      <c r="K9" s="86">
        <v>0</v>
      </c>
    </row>
    <row r="10" spans="1:11" x14ac:dyDescent="0.2">
      <c r="A10" s="124">
        <v>8</v>
      </c>
      <c r="B10" s="124" t="s">
        <v>168</v>
      </c>
      <c r="C10" s="126"/>
      <c r="D10" s="12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/>
      <c r="K10" s="86">
        <v>0</v>
      </c>
    </row>
    <row r="11" spans="1:11" x14ac:dyDescent="0.2">
      <c r="A11" s="124">
        <v>9</v>
      </c>
      <c r="B11" s="124" t="s">
        <v>40</v>
      </c>
      <c r="C11" s="125"/>
      <c r="D11" s="125">
        <v>2127.13</v>
      </c>
      <c r="E11" s="86">
        <v>0</v>
      </c>
      <c r="F11" s="86">
        <v>2130915.2697000001</v>
      </c>
      <c r="G11" s="86">
        <v>0</v>
      </c>
      <c r="H11" s="86">
        <v>21366.25</v>
      </c>
      <c r="I11" s="86">
        <v>0</v>
      </c>
      <c r="J11" s="86">
        <v>0</v>
      </c>
      <c r="K11" s="86">
        <v>0</v>
      </c>
    </row>
    <row r="12" spans="1:11" x14ac:dyDescent="0.2">
      <c r="A12" s="124">
        <v>10</v>
      </c>
      <c r="B12" s="124" t="s">
        <v>41</v>
      </c>
      <c r="C12" s="125"/>
      <c r="D12" s="125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</row>
    <row r="13" spans="1:11" x14ac:dyDescent="0.2">
      <c r="A13" s="124">
        <v>11</v>
      </c>
      <c r="B13" s="124" t="s">
        <v>42</v>
      </c>
      <c r="C13" s="125"/>
      <c r="D13" s="125">
        <v>0</v>
      </c>
      <c r="E13" s="86">
        <v>5801252.4699999997</v>
      </c>
      <c r="F13" s="86">
        <v>38345954</v>
      </c>
      <c r="G13" s="86">
        <v>18198195.999648318</v>
      </c>
      <c r="H13" s="86">
        <v>0</v>
      </c>
      <c r="I13" s="86">
        <v>0</v>
      </c>
      <c r="J13" s="86">
        <v>0</v>
      </c>
      <c r="K13" s="86">
        <v>0</v>
      </c>
    </row>
    <row r="14" spans="1:11" x14ac:dyDescent="0.2">
      <c r="A14" s="124">
        <v>12</v>
      </c>
      <c r="B14" s="124" t="s">
        <v>45</v>
      </c>
      <c r="C14" s="126"/>
      <c r="D14" s="126">
        <v>156297.14000000001</v>
      </c>
      <c r="E14" s="86">
        <v>0</v>
      </c>
      <c r="F14" s="86">
        <v>0</v>
      </c>
      <c r="G14" s="86">
        <v>-6743.7426293886629</v>
      </c>
      <c r="H14" s="86">
        <v>0</v>
      </c>
      <c r="I14" s="86">
        <v>288017.89</v>
      </c>
      <c r="J14" s="86">
        <v>0</v>
      </c>
      <c r="K14" s="86">
        <v>6913599.0999999996</v>
      </c>
    </row>
    <row r="15" spans="1:11" x14ac:dyDescent="0.2">
      <c r="A15" s="124">
        <v>13</v>
      </c>
      <c r="B15" s="124" t="s">
        <v>46</v>
      </c>
      <c r="C15" s="125"/>
      <c r="D15" s="125">
        <v>0</v>
      </c>
      <c r="E15" s="86">
        <v>0</v>
      </c>
      <c r="F15" s="86">
        <v>0</v>
      </c>
      <c r="G15" s="86">
        <v>0</v>
      </c>
      <c r="H15" s="86">
        <v>3147412.6</v>
      </c>
      <c r="I15" s="86">
        <v>0</v>
      </c>
      <c r="J15" s="86">
        <v>6347027.8700000001</v>
      </c>
      <c r="K15" s="86">
        <v>0</v>
      </c>
    </row>
    <row r="16" spans="1:11" x14ac:dyDescent="0.2">
      <c r="A16" s="124">
        <v>14</v>
      </c>
      <c r="B16" s="124" t="s">
        <v>48</v>
      </c>
      <c r="C16" s="126"/>
      <c r="D16" s="126">
        <v>0</v>
      </c>
      <c r="E16" s="86">
        <v>0</v>
      </c>
      <c r="F16" s="86"/>
      <c r="G16" s="86">
        <v>0</v>
      </c>
      <c r="H16" s="86">
        <v>0</v>
      </c>
      <c r="I16" s="86">
        <v>0</v>
      </c>
      <c r="J16" s="86">
        <v>0</v>
      </c>
      <c r="K16" s="86">
        <v>0</v>
      </c>
    </row>
    <row r="17" spans="1:11" x14ac:dyDescent="0.2">
      <c r="A17" s="124">
        <v>15</v>
      </c>
      <c r="B17" s="124" t="s">
        <v>49</v>
      </c>
      <c r="C17" s="126"/>
      <c r="D17" s="126"/>
      <c r="E17" s="86">
        <v>0</v>
      </c>
      <c r="F17" s="86"/>
      <c r="G17" s="86">
        <v>0</v>
      </c>
      <c r="H17" s="86">
        <v>0</v>
      </c>
      <c r="I17" s="86">
        <v>0</v>
      </c>
      <c r="J17" s="86">
        <v>0</v>
      </c>
      <c r="K17" s="86">
        <v>0</v>
      </c>
    </row>
    <row r="18" spans="1:11" x14ac:dyDescent="0.2">
      <c r="A18" s="124">
        <v>16</v>
      </c>
      <c r="B18" s="124" t="s">
        <v>50</v>
      </c>
      <c r="C18" s="126"/>
      <c r="D18" s="126"/>
      <c r="E18" s="86"/>
      <c r="F18" s="86"/>
      <c r="G18" s="86">
        <v>7539817.4198464332</v>
      </c>
      <c r="H18" s="86">
        <v>6439158.0999999996</v>
      </c>
      <c r="I18" s="86">
        <v>0</v>
      </c>
      <c r="J18" s="86">
        <v>1426986.44</v>
      </c>
      <c r="K18" s="86">
        <v>6197570.5599999996</v>
      </c>
    </row>
    <row r="19" spans="1:11" x14ac:dyDescent="0.2">
      <c r="A19" s="124">
        <v>17</v>
      </c>
      <c r="B19" s="124" t="s">
        <v>51</v>
      </c>
      <c r="C19" s="126"/>
      <c r="D19" s="126"/>
      <c r="E19" s="86"/>
      <c r="F19" s="86"/>
      <c r="G19" s="86"/>
      <c r="H19" s="86">
        <v>0</v>
      </c>
      <c r="I19" s="86">
        <v>10414057.65</v>
      </c>
      <c r="J19" s="86">
        <v>5175569.18</v>
      </c>
      <c r="K19" s="86">
        <v>0</v>
      </c>
    </row>
    <row r="20" spans="1:11" x14ac:dyDescent="0.2">
      <c r="A20" s="124">
        <v>18</v>
      </c>
      <c r="B20" s="124" t="s">
        <v>52</v>
      </c>
      <c r="C20" s="126"/>
      <c r="D20" s="126"/>
      <c r="E20" s="86">
        <v>0</v>
      </c>
      <c r="F20" s="86">
        <v>0</v>
      </c>
      <c r="G20" s="86">
        <v>6465037.2193892496</v>
      </c>
      <c r="H20" s="86">
        <v>13506646.060000001</v>
      </c>
      <c r="I20" s="86">
        <v>9976496.6699999999</v>
      </c>
      <c r="J20" s="86">
        <v>21623163.140000001</v>
      </c>
      <c r="K20" s="86">
        <v>0</v>
      </c>
    </row>
    <row r="21" spans="1:11" x14ac:dyDescent="0.2">
      <c r="A21" s="124">
        <v>19</v>
      </c>
      <c r="B21" s="124" t="s">
        <v>54</v>
      </c>
      <c r="C21" s="126"/>
      <c r="D21" s="126">
        <v>0</v>
      </c>
      <c r="E21" s="86">
        <v>0</v>
      </c>
      <c r="F21" s="86"/>
      <c r="G21" s="86">
        <v>0</v>
      </c>
      <c r="H21" s="86">
        <v>0</v>
      </c>
      <c r="I21" s="86">
        <v>0</v>
      </c>
      <c r="J21" s="86">
        <v>0</v>
      </c>
      <c r="K21" s="86">
        <v>0</v>
      </c>
    </row>
    <row r="22" spans="1:11" x14ac:dyDescent="0.2">
      <c r="A22" s="124">
        <v>20</v>
      </c>
      <c r="B22" s="124" t="s">
        <v>55</v>
      </c>
      <c r="C22" s="126"/>
      <c r="D22" s="126"/>
      <c r="E22" s="86">
        <v>0</v>
      </c>
      <c r="F22" s="86">
        <v>6019106.4579999996</v>
      </c>
      <c r="G22" s="86">
        <v>0</v>
      </c>
      <c r="H22" s="86">
        <v>0</v>
      </c>
      <c r="I22" s="86">
        <v>0</v>
      </c>
      <c r="J22" s="86"/>
      <c r="K22" s="86">
        <v>2336427.48</v>
      </c>
    </row>
    <row r="23" spans="1:11" x14ac:dyDescent="0.2">
      <c r="A23" s="124">
        <v>21</v>
      </c>
      <c r="B23" s="124" t="s">
        <v>56</v>
      </c>
      <c r="C23" s="126"/>
      <c r="D23" s="126">
        <v>2086020</v>
      </c>
      <c r="E23" s="86">
        <v>10500495.24</v>
      </c>
      <c r="F23" s="86">
        <v>0</v>
      </c>
      <c r="G23" s="86">
        <v>0</v>
      </c>
      <c r="H23" s="86">
        <v>0</v>
      </c>
      <c r="I23" s="86">
        <v>0</v>
      </c>
      <c r="J23" s="86"/>
      <c r="K23" s="86">
        <v>11013115.880000001</v>
      </c>
    </row>
    <row r="24" spans="1:11" x14ac:dyDescent="0.2">
      <c r="A24" s="124">
        <v>22</v>
      </c>
      <c r="B24" s="124" t="s">
        <v>57</v>
      </c>
      <c r="C24" s="126"/>
      <c r="D24" s="126"/>
      <c r="E24" s="86"/>
      <c r="F24" s="86"/>
      <c r="G24" s="86"/>
      <c r="H24" s="86"/>
      <c r="I24" s="86"/>
      <c r="J24" s="86">
        <v>5351881.99</v>
      </c>
      <c r="K24" s="86">
        <v>0</v>
      </c>
    </row>
    <row r="25" spans="1:11" x14ac:dyDescent="0.2">
      <c r="A25" s="124">
        <v>23</v>
      </c>
      <c r="B25" s="124" t="s">
        <v>58</v>
      </c>
      <c r="C25" s="126"/>
      <c r="D25" s="126">
        <v>0</v>
      </c>
      <c r="E25" s="86">
        <v>191171.83</v>
      </c>
      <c r="F25" s="86">
        <v>19433610.6644</v>
      </c>
      <c r="G25" s="86">
        <v>3661912.1209044019</v>
      </c>
      <c r="H25" s="86">
        <v>0</v>
      </c>
      <c r="I25" s="86">
        <v>0</v>
      </c>
      <c r="J25" s="86">
        <v>1840536.22</v>
      </c>
      <c r="K25" s="86">
        <v>0</v>
      </c>
    </row>
    <row r="26" spans="1:11" x14ac:dyDescent="0.2">
      <c r="A26" s="124">
        <v>24</v>
      </c>
      <c r="B26" s="124" t="s">
        <v>60</v>
      </c>
      <c r="C26" s="125"/>
      <c r="D26" s="125">
        <v>19252624.510000002</v>
      </c>
      <c r="E26" s="86">
        <v>381392.24</v>
      </c>
      <c r="F26" s="86"/>
      <c r="G26" s="86">
        <v>223389.45665553014</v>
      </c>
      <c r="H26" s="86">
        <v>0</v>
      </c>
      <c r="I26" s="86">
        <v>0</v>
      </c>
      <c r="J26" s="86">
        <v>2328273.2599999998</v>
      </c>
      <c r="K26" s="86">
        <v>330784.34999999998</v>
      </c>
    </row>
    <row r="27" spans="1:11" x14ac:dyDescent="0.2">
      <c r="A27" s="124">
        <v>25</v>
      </c>
      <c r="B27" s="124" t="s">
        <v>61</v>
      </c>
      <c r="C27" s="125"/>
      <c r="D27" s="125"/>
      <c r="E27" s="86">
        <v>0</v>
      </c>
      <c r="F27" s="86"/>
      <c r="G27" s="86">
        <v>0</v>
      </c>
      <c r="H27" s="86">
        <v>0</v>
      </c>
      <c r="I27" s="86">
        <v>0</v>
      </c>
      <c r="J27" s="86">
        <v>0</v>
      </c>
      <c r="K27" s="86">
        <v>0</v>
      </c>
    </row>
    <row r="28" spans="1:11" x14ac:dyDescent="0.2">
      <c r="A28" s="124">
        <v>26</v>
      </c>
      <c r="B28" s="124" t="s">
        <v>62</v>
      </c>
      <c r="C28" s="125"/>
      <c r="D28" s="125">
        <v>0</v>
      </c>
      <c r="E28" s="86">
        <v>0</v>
      </c>
      <c r="F28" s="86"/>
      <c r="G28" s="86">
        <v>0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">
      <c r="A29" s="124">
        <v>27</v>
      </c>
      <c r="B29" s="124" t="s">
        <v>63</v>
      </c>
      <c r="C29" s="126"/>
      <c r="D29" s="126">
        <v>1967993.36</v>
      </c>
      <c r="E29" s="86">
        <v>0</v>
      </c>
      <c r="F29" s="86"/>
      <c r="G29" s="86">
        <v>45000000</v>
      </c>
      <c r="H29" s="86">
        <v>13491710.41</v>
      </c>
      <c r="I29" s="86">
        <v>59964028.899999999</v>
      </c>
      <c r="J29" s="86">
        <v>0</v>
      </c>
      <c r="K29" s="86">
        <v>0</v>
      </c>
    </row>
    <row r="30" spans="1:11" x14ac:dyDescent="0.2">
      <c r="A30" s="124">
        <v>28</v>
      </c>
      <c r="B30" s="124" t="s">
        <v>64</v>
      </c>
      <c r="C30" s="125"/>
      <c r="D30" s="125">
        <v>789559.81</v>
      </c>
      <c r="E30" s="86">
        <v>0</v>
      </c>
      <c r="F30" s="86"/>
      <c r="G30" s="86">
        <v>0</v>
      </c>
      <c r="H30" s="86">
        <v>0</v>
      </c>
      <c r="I30" s="86">
        <v>24901.59</v>
      </c>
      <c r="J30" s="86">
        <v>102078.81</v>
      </c>
      <c r="K30" s="86">
        <v>1795.23</v>
      </c>
    </row>
    <row r="31" spans="1:11" x14ac:dyDescent="0.2">
      <c r="A31" s="124">
        <v>29</v>
      </c>
      <c r="B31" s="124" t="s">
        <v>124</v>
      </c>
      <c r="C31" s="125"/>
      <c r="D31" s="125">
        <v>0</v>
      </c>
      <c r="E31" s="86">
        <v>0</v>
      </c>
      <c r="F31" s="86"/>
      <c r="G31" s="86">
        <v>0</v>
      </c>
      <c r="H31" s="86">
        <v>0</v>
      </c>
      <c r="I31" s="86">
        <v>0</v>
      </c>
      <c r="J31" s="86">
        <v>0</v>
      </c>
      <c r="K31" s="86">
        <v>0</v>
      </c>
    </row>
    <row r="32" spans="1:11" x14ac:dyDescent="0.2">
      <c r="A32" s="124">
        <v>30</v>
      </c>
      <c r="B32" s="124" t="s">
        <v>172</v>
      </c>
      <c r="C32" s="125"/>
      <c r="D32" s="125"/>
      <c r="E32" s="86"/>
      <c r="F32" s="86"/>
      <c r="G32" s="86"/>
      <c r="H32" s="86"/>
      <c r="I32" s="86">
        <v>0</v>
      </c>
      <c r="J32" s="86"/>
      <c r="K32" s="86">
        <v>0</v>
      </c>
    </row>
    <row r="33" spans="1:11" x14ac:dyDescent="0.2">
      <c r="A33" s="124">
        <v>31</v>
      </c>
      <c r="B33" s="124" t="s">
        <v>67</v>
      </c>
      <c r="C33" s="126"/>
      <c r="D33" s="126"/>
      <c r="E33" s="86">
        <v>0</v>
      </c>
      <c r="F33" s="86"/>
      <c r="G33" s="86">
        <v>0</v>
      </c>
      <c r="H33" s="86">
        <v>0</v>
      </c>
      <c r="I33" s="86">
        <v>0</v>
      </c>
      <c r="J33" s="86"/>
      <c r="K33" s="86">
        <v>3659.21</v>
      </c>
    </row>
    <row r="34" spans="1:11" x14ac:dyDescent="0.2">
      <c r="A34" s="124">
        <v>32</v>
      </c>
      <c r="B34" s="124" t="s">
        <v>68</v>
      </c>
      <c r="C34" s="125"/>
      <c r="D34" s="125">
        <v>0</v>
      </c>
      <c r="E34" s="86">
        <v>0</v>
      </c>
      <c r="F34" s="86"/>
      <c r="G34" s="86">
        <v>-2994.3612771818766</v>
      </c>
      <c r="H34" s="86">
        <v>0</v>
      </c>
      <c r="I34" s="86">
        <v>38716.22</v>
      </c>
      <c r="J34" s="86">
        <v>122896.51</v>
      </c>
      <c r="K34" s="86">
        <v>0</v>
      </c>
    </row>
    <row r="35" spans="1:11" x14ac:dyDescent="0.2">
      <c r="A35" s="124">
        <v>33</v>
      </c>
      <c r="B35" s="124" t="s">
        <v>69</v>
      </c>
      <c r="C35" s="126"/>
      <c r="D35" s="126">
        <v>0</v>
      </c>
      <c r="E35" s="86">
        <v>25134.73</v>
      </c>
      <c r="F35" s="86"/>
      <c r="G35" s="86">
        <v>14721.941269562158</v>
      </c>
      <c r="H35" s="86">
        <v>0</v>
      </c>
      <c r="I35" s="86">
        <v>0</v>
      </c>
      <c r="J35" s="86">
        <v>0</v>
      </c>
      <c r="K35" s="86">
        <v>0</v>
      </c>
    </row>
    <row r="36" spans="1:11" x14ac:dyDescent="0.2">
      <c r="A36" s="124">
        <v>34</v>
      </c>
      <c r="B36" s="124" t="s">
        <v>70</v>
      </c>
      <c r="C36" s="125"/>
      <c r="D36" s="125">
        <v>1076173.93</v>
      </c>
      <c r="E36" s="86">
        <v>11840324.720000001</v>
      </c>
      <c r="F36" s="86">
        <v>13127420.9344</v>
      </c>
      <c r="G36" s="86">
        <v>2638735.9032295877</v>
      </c>
      <c r="H36" s="86">
        <v>29352898.510000002</v>
      </c>
      <c r="I36" s="86">
        <v>4460916.54</v>
      </c>
      <c r="J36" s="86">
        <v>203024.97</v>
      </c>
      <c r="K36" s="86">
        <v>7010219.3700000001</v>
      </c>
    </row>
    <row r="37" spans="1:11" x14ac:dyDescent="0.2">
      <c r="A37" s="124">
        <v>35</v>
      </c>
      <c r="B37" s="124" t="s">
        <v>72</v>
      </c>
      <c r="C37" s="125"/>
      <c r="D37" s="125"/>
      <c r="E37" s="86">
        <v>0</v>
      </c>
      <c r="F37" s="86"/>
      <c r="G37" s="86">
        <v>0</v>
      </c>
      <c r="H37" s="86">
        <v>0</v>
      </c>
      <c r="I37" s="86">
        <v>0</v>
      </c>
      <c r="J37" s="86">
        <v>0</v>
      </c>
      <c r="K37" s="86">
        <v>1057752.28</v>
      </c>
    </row>
    <row r="38" spans="1:11" x14ac:dyDescent="0.2">
      <c r="A38" s="124">
        <v>36</v>
      </c>
      <c r="B38" s="124" t="s">
        <v>74</v>
      </c>
      <c r="C38" s="125"/>
      <c r="D38" s="125">
        <v>0</v>
      </c>
      <c r="E38" s="86">
        <v>0</v>
      </c>
      <c r="F38" s="86"/>
      <c r="G38" s="86">
        <v>0</v>
      </c>
      <c r="H38" s="86">
        <v>0</v>
      </c>
      <c r="I38" s="86">
        <v>0</v>
      </c>
      <c r="J38" s="86"/>
      <c r="K38" s="86">
        <v>0</v>
      </c>
    </row>
    <row r="39" spans="1:11" x14ac:dyDescent="0.2">
      <c r="A39" s="124">
        <v>37</v>
      </c>
      <c r="B39" s="124" t="s">
        <v>75</v>
      </c>
      <c r="C39" s="125"/>
      <c r="D39" s="125"/>
      <c r="E39" s="86"/>
      <c r="F39" s="86"/>
      <c r="G39" s="86"/>
      <c r="H39" s="86">
        <v>89416.4</v>
      </c>
      <c r="I39" s="86">
        <v>0</v>
      </c>
      <c r="J39" s="86"/>
      <c r="K39" s="86">
        <v>0</v>
      </c>
    </row>
    <row r="40" spans="1:11" x14ac:dyDescent="0.2">
      <c r="A40" s="124">
        <v>38</v>
      </c>
      <c r="B40" s="124" t="s">
        <v>76</v>
      </c>
      <c r="C40" s="126"/>
      <c r="D40" s="126">
        <v>0</v>
      </c>
      <c r="E40" s="86">
        <v>0</v>
      </c>
      <c r="F40" s="86"/>
      <c r="G40" s="86">
        <v>0</v>
      </c>
      <c r="H40" s="86">
        <v>0</v>
      </c>
      <c r="I40" s="86">
        <v>0</v>
      </c>
      <c r="J40" s="86"/>
      <c r="K40" s="86">
        <v>0</v>
      </c>
    </row>
    <row r="41" spans="1:11" x14ac:dyDescent="0.2">
      <c r="A41" s="124">
        <v>39</v>
      </c>
      <c r="B41" s="124" t="s">
        <v>77</v>
      </c>
      <c r="C41" s="126"/>
      <c r="D41" s="126">
        <v>5418637.7599999998</v>
      </c>
      <c r="E41" s="86">
        <v>0</v>
      </c>
      <c r="F41" s="86"/>
      <c r="G41" s="86">
        <v>513881.07379403315</v>
      </c>
      <c r="H41" s="86">
        <v>1953561.19</v>
      </c>
      <c r="I41" s="86">
        <v>8688330.4499999993</v>
      </c>
      <c r="J41" s="86">
        <v>1532460.87</v>
      </c>
      <c r="K41" s="86">
        <v>2274617.09</v>
      </c>
    </row>
    <row r="42" spans="1:11" x14ac:dyDescent="0.2">
      <c r="A42" s="124">
        <v>40</v>
      </c>
      <c r="B42" s="124" t="s">
        <v>125</v>
      </c>
      <c r="C42" s="125"/>
      <c r="D42" s="125">
        <v>0</v>
      </c>
      <c r="E42" s="86">
        <v>0</v>
      </c>
      <c r="F42" s="86"/>
      <c r="G42" s="86">
        <v>0</v>
      </c>
      <c r="H42" s="86">
        <v>0</v>
      </c>
      <c r="I42" s="86">
        <v>0</v>
      </c>
      <c r="J42" s="86">
        <v>0</v>
      </c>
      <c r="K42" s="86">
        <v>0</v>
      </c>
    </row>
    <row r="43" spans="1:11" x14ac:dyDescent="0.2">
      <c r="A43" s="124">
        <v>41</v>
      </c>
      <c r="B43" s="124" t="s">
        <v>79</v>
      </c>
      <c r="C43" s="125"/>
      <c r="D43" s="125">
        <v>0</v>
      </c>
      <c r="E43" s="86">
        <v>0</v>
      </c>
      <c r="F43" s="86"/>
      <c r="G43" s="86"/>
      <c r="H43" s="86">
        <v>0</v>
      </c>
      <c r="I43" s="86">
        <v>0</v>
      </c>
      <c r="J43" s="86">
        <v>0</v>
      </c>
      <c r="K43" s="86">
        <v>0</v>
      </c>
    </row>
    <row r="44" spans="1:11" x14ac:dyDescent="0.2">
      <c r="A44" s="124">
        <v>42</v>
      </c>
      <c r="B44" s="124" t="s">
        <v>80</v>
      </c>
      <c r="C44" s="126"/>
      <c r="D44" s="126">
        <v>198313.59</v>
      </c>
      <c r="E44" s="86">
        <v>0</v>
      </c>
      <c r="F44" s="86"/>
      <c r="G44" s="86"/>
      <c r="H44" s="86">
        <v>0</v>
      </c>
      <c r="I44" s="86">
        <v>0</v>
      </c>
      <c r="J44" s="86">
        <v>6384447.4000000004</v>
      </c>
      <c r="K44" s="86">
        <v>619364.67000000004</v>
      </c>
    </row>
    <row r="45" spans="1:11" x14ac:dyDescent="0.2">
      <c r="A45" s="124">
        <v>43</v>
      </c>
      <c r="B45" s="124" t="s">
        <v>82</v>
      </c>
      <c r="C45" s="126"/>
      <c r="D45" s="126"/>
      <c r="E45" s="86"/>
      <c r="F45" s="86"/>
      <c r="G45" s="86"/>
      <c r="H45" s="86">
        <v>15118.74</v>
      </c>
      <c r="I45" s="86">
        <v>0</v>
      </c>
      <c r="J45" s="86">
        <v>364578.16</v>
      </c>
      <c r="K45" s="86">
        <v>0</v>
      </c>
    </row>
    <row r="46" spans="1:11" x14ac:dyDescent="0.2">
      <c r="A46" s="124">
        <v>44</v>
      </c>
      <c r="B46" s="124" t="s">
        <v>84</v>
      </c>
      <c r="C46" s="126"/>
      <c r="D46" s="126">
        <v>13144858.91</v>
      </c>
      <c r="E46" s="86">
        <v>1118678.69</v>
      </c>
      <c r="F46" s="86"/>
      <c r="G46" s="86">
        <v>566716.31988160126</v>
      </c>
      <c r="H46" s="86">
        <v>0</v>
      </c>
      <c r="I46" s="86">
        <v>1821009.35</v>
      </c>
      <c r="J46" s="86">
        <v>6724239.04</v>
      </c>
      <c r="K46" s="86">
        <v>3936045.71</v>
      </c>
    </row>
    <row r="47" spans="1:11" x14ac:dyDescent="0.2">
      <c r="A47" s="124">
        <v>45</v>
      </c>
      <c r="B47" s="124" t="s">
        <v>86</v>
      </c>
      <c r="C47" s="126"/>
      <c r="D47" s="126"/>
      <c r="E47" s="86">
        <v>0</v>
      </c>
      <c r="F47" s="86"/>
      <c r="G47" s="86"/>
      <c r="H47" s="86">
        <v>0</v>
      </c>
      <c r="I47" s="86">
        <v>0</v>
      </c>
      <c r="J47" s="86"/>
      <c r="K47" s="86">
        <v>0</v>
      </c>
    </row>
    <row r="48" spans="1:11" x14ac:dyDescent="0.2">
      <c r="A48" s="124">
        <v>46</v>
      </c>
      <c r="B48" s="124" t="s">
        <v>87</v>
      </c>
      <c r="C48" s="125"/>
      <c r="D48" s="125">
        <v>17187.7</v>
      </c>
      <c r="E48" s="86">
        <v>0</v>
      </c>
      <c r="F48" s="86"/>
      <c r="G48" s="86">
        <v>3052462.5725338487</v>
      </c>
      <c r="H48" s="86">
        <v>0</v>
      </c>
      <c r="I48" s="86">
        <v>4115881</v>
      </c>
      <c r="J48" s="86">
        <v>23656.240000000002</v>
      </c>
      <c r="K48" s="86">
        <v>22738.83</v>
      </c>
    </row>
    <row r="49" spans="1:11" x14ac:dyDescent="0.2">
      <c r="A49" s="124">
        <v>47</v>
      </c>
      <c r="B49" s="124" t="s">
        <v>88</v>
      </c>
      <c r="C49" s="126"/>
      <c r="D49" s="126">
        <v>0</v>
      </c>
      <c r="E49" s="86">
        <v>0</v>
      </c>
      <c r="F49" s="86"/>
      <c r="G49" s="86">
        <v>226.67204442881422</v>
      </c>
      <c r="H49" s="86">
        <v>0</v>
      </c>
      <c r="I49" s="86">
        <v>0</v>
      </c>
      <c r="J49" s="86">
        <v>0</v>
      </c>
      <c r="K49" s="86">
        <v>0</v>
      </c>
    </row>
    <row r="50" spans="1:11" x14ac:dyDescent="0.2">
      <c r="A50" s="124">
        <v>48</v>
      </c>
      <c r="B50" s="124" t="s">
        <v>90</v>
      </c>
      <c r="C50" s="125"/>
      <c r="D50" s="125">
        <v>-263802.61000001431</v>
      </c>
      <c r="E50" s="86">
        <v>0</v>
      </c>
      <c r="F50" s="86">
        <v>0</v>
      </c>
      <c r="G50" s="86">
        <v>0</v>
      </c>
      <c r="H50" s="86"/>
      <c r="I50" s="86">
        <v>-78811.230000019073</v>
      </c>
      <c r="J50" s="86">
        <v>6825698.9000000088</v>
      </c>
      <c r="K50" s="86">
        <v>779654.08999999939</v>
      </c>
    </row>
    <row r="51" spans="1:11" x14ac:dyDescent="0.2">
      <c r="A51" s="124">
        <v>49</v>
      </c>
      <c r="B51" s="124" t="s">
        <v>91</v>
      </c>
      <c r="C51" s="126"/>
      <c r="D51" s="126">
        <v>0</v>
      </c>
      <c r="E51" s="86">
        <v>0</v>
      </c>
      <c r="F51" s="86"/>
      <c r="G51" s="86"/>
      <c r="H51" s="86">
        <v>0</v>
      </c>
      <c r="I51" s="86">
        <v>0</v>
      </c>
      <c r="J51" s="86"/>
      <c r="K51" s="86">
        <v>0</v>
      </c>
    </row>
    <row r="52" spans="1:11" x14ac:dyDescent="0.2">
      <c r="A52" s="124">
        <v>50</v>
      </c>
      <c r="B52" s="124" t="s">
        <v>92</v>
      </c>
      <c r="C52" s="125"/>
      <c r="D52" s="125">
        <v>0</v>
      </c>
      <c r="E52" s="86">
        <v>0</v>
      </c>
      <c r="F52" s="86"/>
      <c r="G52" s="86"/>
      <c r="H52" s="86">
        <v>0</v>
      </c>
      <c r="I52" s="86">
        <v>0</v>
      </c>
      <c r="J52" s="86"/>
      <c r="K52" s="86">
        <v>0</v>
      </c>
    </row>
    <row r="53" spans="1:11" x14ac:dyDescent="0.2">
      <c r="A53" s="124">
        <v>51</v>
      </c>
      <c r="B53" s="124" t="s">
        <v>93</v>
      </c>
      <c r="C53" s="126"/>
      <c r="D53" s="126"/>
      <c r="E53" s="86"/>
      <c r="F53" s="86"/>
      <c r="G53" s="86"/>
      <c r="H53" s="86">
        <v>9035001.6199999992</v>
      </c>
      <c r="I53" s="86">
        <v>0</v>
      </c>
      <c r="J53" s="86"/>
      <c r="K53" s="86">
        <v>0</v>
      </c>
    </row>
    <row r="54" spans="1:11" x14ac:dyDescent="0.2">
      <c r="A54" s="124">
        <v>52</v>
      </c>
      <c r="B54" s="124" t="s">
        <v>186</v>
      </c>
      <c r="C54" s="125"/>
      <c r="D54" s="125">
        <v>15615693</v>
      </c>
      <c r="E54" s="86">
        <v>13601432</v>
      </c>
      <c r="F54" s="86">
        <v>44503819.437360004</v>
      </c>
      <c r="G54" s="86">
        <v>0</v>
      </c>
      <c r="H54" s="86">
        <v>7523671.6500000004</v>
      </c>
      <c r="I54" s="86">
        <v>41297598.450000003</v>
      </c>
      <c r="J54" s="86">
        <v>1190946.33</v>
      </c>
      <c r="K54" s="86">
        <v>1275152.6499999999</v>
      </c>
    </row>
    <row r="55" spans="1:11" x14ac:dyDescent="0.2">
      <c r="A55" s="124">
        <v>53</v>
      </c>
      <c r="B55" s="124" t="s">
        <v>95</v>
      </c>
      <c r="C55" s="125"/>
      <c r="D55" s="125">
        <v>0</v>
      </c>
      <c r="E55" s="86">
        <v>0</v>
      </c>
      <c r="F55" s="86"/>
      <c r="G55" s="86"/>
      <c r="H55" s="86">
        <v>0</v>
      </c>
      <c r="I55" s="86">
        <v>0</v>
      </c>
      <c r="J55" s="86">
        <v>93698.52</v>
      </c>
      <c r="K55" s="86">
        <v>90064.81</v>
      </c>
    </row>
    <row r="56" spans="1:11" x14ac:dyDescent="0.2">
      <c r="A56" s="124">
        <v>54</v>
      </c>
      <c r="B56" s="124" t="s">
        <v>96</v>
      </c>
      <c r="C56" s="126"/>
      <c r="D56" s="126">
        <v>0</v>
      </c>
      <c r="E56" s="86">
        <v>0</v>
      </c>
      <c r="F56" s="86"/>
      <c r="G56" s="86"/>
      <c r="H56" s="86">
        <v>0</v>
      </c>
      <c r="I56" s="86">
        <v>0</v>
      </c>
      <c r="J56" s="86">
        <v>0</v>
      </c>
      <c r="K56" s="86">
        <v>0</v>
      </c>
    </row>
    <row r="57" spans="1:11" x14ac:dyDescent="0.2">
      <c r="A57" s="124">
        <v>55</v>
      </c>
      <c r="B57" s="124" t="s">
        <v>175</v>
      </c>
      <c r="C57" s="126"/>
      <c r="D57" s="126">
        <v>0</v>
      </c>
      <c r="E57" s="86">
        <v>0</v>
      </c>
      <c r="F57" s="86"/>
      <c r="G57" s="86"/>
      <c r="H57" s="86">
        <v>0</v>
      </c>
      <c r="I57" s="86">
        <v>0</v>
      </c>
      <c r="J57" s="86">
        <v>0</v>
      </c>
      <c r="K57" s="86">
        <v>0</v>
      </c>
    </row>
    <row r="58" spans="1:11" x14ac:dyDescent="0.2">
      <c r="A58" s="124">
        <v>56</v>
      </c>
      <c r="B58" s="124" t="s">
        <v>97</v>
      </c>
      <c r="C58" s="126"/>
      <c r="D58" s="126"/>
      <c r="E58" s="86"/>
      <c r="F58" s="86"/>
      <c r="G58" s="86"/>
      <c r="H58" s="86"/>
      <c r="I58" s="86"/>
      <c r="J58" s="86">
        <v>362633.2</v>
      </c>
      <c r="K58" s="86">
        <v>0</v>
      </c>
    </row>
    <row r="59" spans="1:11" x14ac:dyDescent="0.2">
      <c r="A59" s="124">
        <v>57</v>
      </c>
      <c r="B59" s="124" t="s">
        <v>187</v>
      </c>
      <c r="C59" s="126"/>
      <c r="D59" s="126"/>
      <c r="E59" s="86">
        <v>0</v>
      </c>
      <c r="F59" s="86"/>
      <c r="G59" s="86"/>
      <c r="H59" s="86">
        <v>0</v>
      </c>
      <c r="I59" s="86">
        <v>0</v>
      </c>
      <c r="J59" s="86">
        <v>0</v>
      </c>
      <c r="K59" s="86">
        <v>0</v>
      </c>
    </row>
    <row r="60" spans="1:11" x14ac:dyDescent="0.2">
      <c r="A60" s="124">
        <v>58</v>
      </c>
      <c r="B60" s="124" t="s">
        <v>188</v>
      </c>
      <c r="C60" s="126"/>
      <c r="D60" s="126"/>
      <c r="E60" s="86">
        <v>0</v>
      </c>
      <c r="F60" s="86"/>
      <c r="G60" s="86"/>
      <c r="H60" s="86">
        <v>0</v>
      </c>
      <c r="I60" s="86">
        <v>0</v>
      </c>
      <c r="J60" s="86">
        <v>0</v>
      </c>
      <c r="K60" s="86">
        <v>0</v>
      </c>
    </row>
    <row r="61" spans="1:11" x14ac:dyDescent="0.2">
      <c r="A61" s="124">
        <v>59</v>
      </c>
      <c r="B61" s="124" t="s">
        <v>101</v>
      </c>
      <c r="C61" s="126"/>
      <c r="D61" s="126"/>
      <c r="E61" s="86">
        <v>0</v>
      </c>
      <c r="F61" s="86"/>
      <c r="G61" s="86"/>
      <c r="H61" s="86">
        <v>0</v>
      </c>
      <c r="I61" s="86">
        <v>0</v>
      </c>
      <c r="J61" s="86">
        <v>0</v>
      </c>
      <c r="K61" s="86">
        <v>0</v>
      </c>
    </row>
    <row r="62" spans="1:11" x14ac:dyDescent="0.2">
      <c r="A62" s="124">
        <v>60</v>
      </c>
      <c r="B62" s="124" t="s">
        <v>103</v>
      </c>
      <c r="C62" s="126"/>
      <c r="D62" s="126">
        <v>0</v>
      </c>
      <c r="E62" s="86">
        <v>0</v>
      </c>
      <c r="F62" s="86">
        <v>43081.9420388</v>
      </c>
      <c r="G62" s="86">
        <v>39307.484907098056</v>
      </c>
      <c r="H62" s="86">
        <v>1225876.8</v>
      </c>
      <c r="I62" s="86">
        <v>0</v>
      </c>
      <c r="J62" s="86">
        <v>13796.05</v>
      </c>
      <c r="K62" s="86">
        <v>661499.64</v>
      </c>
    </row>
    <row r="63" spans="1:11" x14ac:dyDescent="0.2">
      <c r="A63" s="124">
        <v>61</v>
      </c>
      <c r="B63" s="124" t="s">
        <v>104</v>
      </c>
      <c r="C63" s="126"/>
      <c r="D63" s="126">
        <v>17943.46</v>
      </c>
      <c r="E63" s="86">
        <v>0</v>
      </c>
      <c r="F63" s="86"/>
      <c r="G63" s="86">
        <v>10680.938983646913</v>
      </c>
      <c r="H63" s="86">
        <v>0</v>
      </c>
      <c r="I63" s="86">
        <v>6670.24</v>
      </c>
      <c r="J63" s="86">
        <v>0</v>
      </c>
      <c r="K63" s="86">
        <v>0</v>
      </c>
    </row>
    <row r="64" spans="1:11" x14ac:dyDescent="0.2">
      <c r="A64" s="124">
        <v>62</v>
      </c>
      <c r="B64" s="124" t="s">
        <v>105</v>
      </c>
      <c r="C64" s="126"/>
      <c r="D64" s="126"/>
      <c r="E64" s="86">
        <v>0</v>
      </c>
      <c r="F64" s="86"/>
      <c r="G64" s="86">
        <v>1017487.5241779496</v>
      </c>
      <c r="H64" s="86">
        <v>95037.15</v>
      </c>
      <c r="I64" s="86">
        <v>18205855.59</v>
      </c>
      <c r="J64" s="86">
        <v>0</v>
      </c>
      <c r="K64" s="86">
        <v>0</v>
      </c>
    </row>
    <row r="65" spans="1:11" x14ac:dyDescent="0.2">
      <c r="A65" s="124">
        <v>63</v>
      </c>
      <c r="B65" s="124" t="s">
        <v>106</v>
      </c>
      <c r="C65" s="126"/>
      <c r="D65" s="126"/>
      <c r="E65" s="86">
        <v>0</v>
      </c>
      <c r="F65" s="86"/>
      <c r="G65" s="86">
        <v>1430.6294472774161</v>
      </c>
      <c r="H65" s="86">
        <v>0</v>
      </c>
      <c r="I65" s="86">
        <v>0</v>
      </c>
      <c r="J65" s="86"/>
      <c r="K65" s="86">
        <v>0</v>
      </c>
    </row>
    <row r="66" spans="1:11" x14ac:dyDescent="0.2">
      <c r="A66" s="124">
        <v>64</v>
      </c>
      <c r="B66" s="124" t="s">
        <v>107</v>
      </c>
      <c r="C66" s="125"/>
      <c r="D66" s="125">
        <v>24754130.370000001</v>
      </c>
      <c r="E66" s="86">
        <v>0</v>
      </c>
      <c r="F66" s="86"/>
      <c r="G66" s="86">
        <v>3240.7597004864892</v>
      </c>
      <c r="H66" s="86">
        <v>0</v>
      </c>
      <c r="I66" s="86">
        <v>0</v>
      </c>
      <c r="J66" s="86">
        <v>0</v>
      </c>
      <c r="K66" s="86">
        <v>0</v>
      </c>
    </row>
    <row r="67" spans="1:11" x14ac:dyDescent="0.2">
      <c r="A67" s="124">
        <v>65</v>
      </c>
      <c r="B67" s="124" t="s">
        <v>108</v>
      </c>
      <c r="C67" s="125"/>
      <c r="D67" s="125">
        <v>47024972.289999999</v>
      </c>
      <c r="E67" s="86">
        <v>53947756.859999999</v>
      </c>
      <c r="F67" s="86"/>
      <c r="G67" s="86">
        <v>5139149.9018228706</v>
      </c>
      <c r="H67" s="86">
        <v>0</v>
      </c>
      <c r="I67" s="86">
        <v>3592.91</v>
      </c>
      <c r="J67" s="86">
        <v>3911193.63</v>
      </c>
      <c r="K67" s="86">
        <v>3936045.71</v>
      </c>
    </row>
    <row r="68" spans="1:11" x14ac:dyDescent="0.2">
      <c r="A68" s="124">
        <v>66</v>
      </c>
      <c r="B68" s="124" t="s">
        <v>109</v>
      </c>
      <c r="C68" s="125"/>
      <c r="D68" s="125">
        <v>35151.129999999997</v>
      </c>
      <c r="E68" s="86">
        <v>0</v>
      </c>
      <c r="F68" s="86">
        <v>8835490.3949599992</v>
      </c>
      <c r="G68" s="86"/>
      <c r="H68" s="86">
        <v>8026.07</v>
      </c>
      <c r="I68" s="86">
        <v>0</v>
      </c>
      <c r="J68" s="86">
        <v>93899.76</v>
      </c>
      <c r="K68" s="86">
        <v>550393.67000000004</v>
      </c>
    </row>
    <row r="69" spans="1:11" x14ac:dyDescent="0.2">
      <c r="A69" s="124">
        <v>67</v>
      </c>
      <c r="B69" s="124" t="s">
        <v>189</v>
      </c>
      <c r="C69" s="125"/>
      <c r="D69" s="125">
        <v>0</v>
      </c>
      <c r="E69" s="86">
        <v>0</v>
      </c>
      <c r="F69" s="86"/>
      <c r="G69" s="86"/>
      <c r="H69" s="86">
        <v>0</v>
      </c>
      <c r="I69" s="86">
        <v>0</v>
      </c>
      <c r="J69" s="86">
        <v>0</v>
      </c>
      <c r="K69" s="86">
        <v>0</v>
      </c>
    </row>
    <row r="70" spans="1:11" x14ac:dyDescent="0.2">
      <c r="A70" s="124">
        <v>68</v>
      </c>
      <c r="B70" s="124" t="s">
        <v>111</v>
      </c>
      <c r="C70" s="126"/>
      <c r="D70" s="126">
        <v>0</v>
      </c>
      <c r="E70" s="86">
        <v>0</v>
      </c>
      <c r="F70" s="86"/>
      <c r="G70" s="86"/>
      <c r="H70" s="86">
        <v>0</v>
      </c>
      <c r="I70" s="86">
        <v>0</v>
      </c>
      <c r="J70" s="86"/>
      <c r="K70" s="86">
        <v>0</v>
      </c>
    </row>
    <row r="71" spans="1:11" x14ac:dyDescent="0.2">
      <c r="A71" s="124">
        <v>69</v>
      </c>
      <c r="B71" s="124" t="s">
        <v>190</v>
      </c>
      <c r="C71" s="126"/>
      <c r="D71" s="126"/>
      <c r="E71" s="86">
        <v>0</v>
      </c>
      <c r="F71" s="86"/>
      <c r="G71" s="86">
        <v>-31022.03006857746</v>
      </c>
      <c r="H71" s="86">
        <v>0</v>
      </c>
      <c r="I71" s="86">
        <v>7810543.2400000002</v>
      </c>
      <c r="J71" s="86">
        <v>0</v>
      </c>
      <c r="K71" s="86">
        <v>0</v>
      </c>
    </row>
    <row r="72" spans="1:11" x14ac:dyDescent="0.2">
      <c r="A72" s="124">
        <v>70</v>
      </c>
      <c r="B72" s="124" t="s">
        <v>113</v>
      </c>
      <c r="C72" s="126"/>
      <c r="D72" s="126">
        <v>0</v>
      </c>
      <c r="E72" s="86">
        <v>0</v>
      </c>
      <c r="F72" s="86">
        <v>5146215.0021700002</v>
      </c>
      <c r="G72" s="86">
        <v>-10.043373776449211</v>
      </c>
      <c r="H72" s="86">
        <v>2252385.63</v>
      </c>
      <c r="I72" s="86">
        <v>0</v>
      </c>
      <c r="J72" s="86">
        <v>8519.24</v>
      </c>
      <c r="K72" s="86">
        <v>18939.88</v>
      </c>
    </row>
    <row r="73" spans="1:11" x14ac:dyDescent="0.2">
      <c r="A73" s="124">
        <v>71</v>
      </c>
      <c r="B73" s="124" t="s">
        <v>191</v>
      </c>
      <c r="C73" s="125"/>
      <c r="D73" s="125">
        <v>129846.18</v>
      </c>
      <c r="E73" s="86">
        <v>0</v>
      </c>
      <c r="F73" s="86"/>
      <c r="G73" s="86"/>
      <c r="H73" s="86">
        <v>0</v>
      </c>
      <c r="I73" s="86">
        <v>3500747.97</v>
      </c>
      <c r="J73" s="86">
        <v>0</v>
      </c>
      <c r="K73" s="86">
        <v>13474870.890000001</v>
      </c>
    </row>
    <row r="74" spans="1:11" x14ac:dyDescent="0.2">
      <c r="A74" s="124">
        <v>72</v>
      </c>
      <c r="B74" s="124" t="s">
        <v>192</v>
      </c>
      <c r="C74" s="126"/>
      <c r="D74" s="126">
        <v>12844637.65</v>
      </c>
      <c r="E74" s="86">
        <v>0</v>
      </c>
      <c r="F74" s="86">
        <v>2021538.99388</v>
      </c>
      <c r="G74" s="86">
        <v>524859.26393529098</v>
      </c>
      <c r="H74" s="86">
        <v>0</v>
      </c>
      <c r="I74" s="86">
        <v>2715464.16</v>
      </c>
      <c r="J74" s="86">
        <v>2504170.65</v>
      </c>
      <c r="K74" s="86">
        <v>7981107.7599999998</v>
      </c>
    </row>
    <row r="75" spans="1:11" x14ac:dyDescent="0.2">
      <c r="A75" s="124">
        <v>73</v>
      </c>
      <c r="B75" s="124" t="s">
        <v>116</v>
      </c>
      <c r="C75" s="125"/>
      <c r="D75" s="125">
        <v>637372.59</v>
      </c>
      <c r="E75" s="86">
        <v>52181778.200000003</v>
      </c>
      <c r="F75" s="86">
        <v>3935047.0957599999</v>
      </c>
      <c r="G75" s="86">
        <v>999407.28855283966</v>
      </c>
      <c r="H75" s="86">
        <v>2389908.36</v>
      </c>
      <c r="I75" s="86">
        <v>11412576.27</v>
      </c>
      <c r="J75" s="86">
        <v>3523195.07</v>
      </c>
      <c r="K75" s="86">
        <v>2024041.59</v>
      </c>
    </row>
    <row r="76" spans="1:11" x14ac:dyDescent="0.2">
      <c r="A76" s="124">
        <v>74</v>
      </c>
      <c r="B76" s="124" t="s">
        <v>117</v>
      </c>
      <c r="C76" s="126"/>
      <c r="D76" s="126">
        <v>0</v>
      </c>
      <c r="E76" s="86">
        <v>0</v>
      </c>
      <c r="F76" s="86"/>
      <c r="G76" s="86"/>
      <c r="H76" s="86">
        <v>0</v>
      </c>
      <c r="I76" s="86">
        <v>0</v>
      </c>
      <c r="J76" s="86"/>
      <c r="K76" s="86">
        <v>0</v>
      </c>
    </row>
    <row r="77" spans="1:11" x14ac:dyDescent="0.2">
      <c r="A77" s="124">
        <v>75</v>
      </c>
      <c r="B77" s="124" t="s">
        <v>119</v>
      </c>
      <c r="C77" s="126"/>
      <c r="D77" s="126">
        <v>0</v>
      </c>
      <c r="E77" s="86">
        <v>0</v>
      </c>
      <c r="F77" s="86"/>
      <c r="G77" s="86"/>
      <c r="H77" s="86">
        <v>0</v>
      </c>
      <c r="I77" s="86">
        <v>0</v>
      </c>
      <c r="J77" s="86">
        <v>0</v>
      </c>
      <c r="K77" s="86">
        <v>0</v>
      </c>
    </row>
    <row r="78" spans="1:11" x14ac:dyDescent="0.2">
      <c r="A78" s="124">
        <v>76</v>
      </c>
      <c r="B78" s="124" t="s">
        <v>121</v>
      </c>
      <c r="C78" s="126"/>
      <c r="D78" s="126"/>
      <c r="E78" s="86">
        <v>0</v>
      </c>
      <c r="F78" s="86"/>
      <c r="G78" s="127"/>
      <c r="H78" s="127">
        <v>0</v>
      </c>
      <c r="I78" s="127">
        <v>0</v>
      </c>
      <c r="J78" s="86">
        <v>0</v>
      </c>
      <c r="K78" s="86">
        <v>0</v>
      </c>
    </row>
    <row r="79" spans="1:11" x14ac:dyDescent="0.2">
      <c r="A79" s="128"/>
      <c r="B79" s="128" t="s">
        <v>126</v>
      </c>
      <c r="C79" s="129"/>
      <c r="D79" s="129">
        <f>SUM(D3:D78)</f>
        <v>150198011.63</v>
      </c>
      <c r="E79" s="129">
        <f t="shared" ref="E79:K79" si="0">SUM(E3:E78)</f>
        <v>153312387.62</v>
      </c>
      <c r="F79" s="129">
        <f t="shared" si="0"/>
        <v>168415506.82386878</v>
      </c>
      <c r="G79" s="129">
        <f t="shared" si="0"/>
        <v>96309231.184367865</v>
      </c>
      <c r="H79" s="129">
        <f t="shared" si="0"/>
        <v>93865250.530000001</v>
      </c>
      <c r="I79" s="129">
        <f t="shared" si="0"/>
        <v>195943224.84999999</v>
      </c>
      <c r="J79" s="129">
        <f t="shared" si="0"/>
        <v>95417031.5</v>
      </c>
      <c r="K79" s="140">
        <f t="shared" si="0"/>
        <v>75180217.370000005</v>
      </c>
    </row>
    <row r="80" spans="1:11" x14ac:dyDescent="0.2">
      <c r="K80" s="141"/>
    </row>
    <row r="81" spans="2:11" x14ac:dyDescent="0.2">
      <c r="K81" s="142"/>
    </row>
    <row r="83" spans="2:11" x14ac:dyDescent="0.2">
      <c r="K83" s="142"/>
    </row>
    <row r="87" spans="2:11" ht="15" x14ac:dyDescent="0.25">
      <c r="B87" s="90"/>
      <c r="C87" s="91"/>
      <c r="D87" s="91"/>
      <c r="E87" s="91"/>
      <c r="F87" s="91"/>
      <c r="G87" s="91"/>
      <c r="H87" s="91"/>
      <c r="I87" s="91"/>
    </row>
    <row r="88" spans="2:11" ht="15" x14ac:dyDescent="0.25">
      <c r="B88" s="90"/>
      <c r="C88" s="91"/>
      <c r="D88" s="91"/>
      <c r="E88" s="91"/>
      <c r="F88" s="91"/>
      <c r="G88" s="91"/>
      <c r="H88" s="91"/>
      <c r="I88" s="91"/>
    </row>
    <row r="89" spans="2:11" ht="15" x14ac:dyDescent="0.25">
      <c r="B89" s="92"/>
      <c r="C89" s="91"/>
      <c r="D89" s="91"/>
      <c r="E89" s="91"/>
      <c r="F89" s="91"/>
      <c r="G89" s="91"/>
      <c r="H89" s="91"/>
    </row>
    <row r="90" spans="2:11" ht="15" x14ac:dyDescent="0.25">
      <c r="B90" s="92" t="s">
        <v>198</v>
      </c>
      <c r="C90" s="91"/>
      <c r="D90" s="91"/>
      <c r="E90" s="91"/>
      <c r="F90" s="91"/>
      <c r="G90" s="91"/>
      <c r="H90" s="91"/>
    </row>
  </sheetData>
  <sortState ref="B101:H157">
    <sortCondition ref="B100"/>
  </sortState>
  <conditionalFormatting sqref="B23:B79 B3:B20">
    <cfRule type="duplicateValues" dxfId="14" priority="3"/>
  </conditionalFormatting>
  <conditionalFormatting sqref="A3:A78">
    <cfRule type="duplicateValues" dxfId="13" priority="2"/>
  </conditionalFormatting>
  <conditionalFormatting sqref="A79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4.25" x14ac:dyDescent="0.2"/>
  <cols>
    <col min="1" max="1" width="6.28515625" style="133" bestFit="1" customWidth="1"/>
    <col min="2" max="2" width="26.85546875" style="133" customWidth="1"/>
    <col min="3" max="3" width="9.140625" style="133"/>
    <col min="4" max="4" width="18.140625" style="133" bestFit="1" customWidth="1"/>
    <col min="5" max="7" width="17.85546875" style="133" bestFit="1" customWidth="1"/>
    <col min="8" max="8" width="18.140625" style="133" bestFit="1" customWidth="1"/>
    <col min="9" max="10" width="17.85546875" style="133" bestFit="1" customWidth="1"/>
    <col min="11" max="11" width="18.85546875" style="133" bestFit="1" customWidth="1"/>
    <col min="12" max="16384" width="9.140625" style="133"/>
  </cols>
  <sheetData>
    <row r="2" spans="1:11" x14ac:dyDescent="0.2">
      <c r="A2" s="130"/>
      <c r="B2" s="130" t="s">
        <v>193</v>
      </c>
      <c r="C2" s="131"/>
      <c r="D2" s="131">
        <v>2011</v>
      </c>
      <c r="E2" s="132">
        <v>2012</v>
      </c>
      <c r="F2" s="132">
        <v>2013</v>
      </c>
      <c r="G2" s="132">
        <v>2014</v>
      </c>
      <c r="H2" s="132">
        <v>2015</v>
      </c>
      <c r="I2" s="132">
        <v>2016</v>
      </c>
      <c r="J2" s="132">
        <v>2017</v>
      </c>
      <c r="K2" s="132">
        <v>2018</v>
      </c>
    </row>
    <row r="3" spans="1:11" x14ac:dyDescent="0.2">
      <c r="A3" s="134">
        <v>1</v>
      </c>
      <c r="B3" s="134" t="s">
        <v>31</v>
      </c>
      <c r="C3" s="135"/>
      <c r="D3" s="135">
        <v>9695315.0500000007</v>
      </c>
      <c r="E3" s="136">
        <v>3083909.55</v>
      </c>
      <c r="F3" s="136">
        <v>17592623.826900002</v>
      </c>
      <c r="G3" s="136">
        <v>15336179.304304609</v>
      </c>
      <c r="H3" s="136">
        <v>18529356.91430461</v>
      </c>
      <c r="I3" s="136">
        <v>21496302.304304611</v>
      </c>
      <c r="J3" s="136">
        <v>11203398.49430461</v>
      </c>
      <c r="K3" s="136">
        <v>16594324.704304609</v>
      </c>
    </row>
    <row r="4" spans="1:11" x14ac:dyDescent="0.2">
      <c r="A4" s="134">
        <v>2</v>
      </c>
      <c r="B4" s="134" t="s">
        <v>32</v>
      </c>
      <c r="C4" s="135"/>
      <c r="D4" s="135"/>
      <c r="E4" s="136"/>
      <c r="F4" s="136"/>
      <c r="G4" s="136"/>
      <c r="H4" s="136">
        <v>78811.259999999995</v>
      </c>
      <c r="I4" s="136">
        <v>78811.259999999995</v>
      </c>
      <c r="J4" s="136">
        <v>78811.259999999995</v>
      </c>
      <c r="K4" s="136">
        <v>78811.259999999995</v>
      </c>
    </row>
    <row r="5" spans="1:11" x14ac:dyDescent="0.2">
      <c r="A5" s="134">
        <v>3</v>
      </c>
      <c r="B5" s="134" t="s">
        <v>34</v>
      </c>
      <c r="C5" s="137"/>
      <c r="D5" s="137">
        <v>3740.85</v>
      </c>
      <c r="E5" s="136">
        <v>3740.85</v>
      </c>
      <c r="F5" s="136">
        <v>3740.85</v>
      </c>
      <c r="G5" s="136">
        <v>3740.85</v>
      </c>
      <c r="H5" s="136">
        <v>3740.85</v>
      </c>
      <c r="I5" s="136">
        <v>3740.85</v>
      </c>
      <c r="J5" s="136">
        <v>3740.85</v>
      </c>
      <c r="K5" s="136">
        <v>3740.85</v>
      </c>
    </row>
    <row r="6" spans="1:11" x14ac:dyDescent="0.2">
      <c r="A6" s="134">
        <v>4</v>
      </c>
      <c r="B6" s="134" t="s">
        <v>35</v>
      </c>
      <c r="C6" s="137"/>
      <c r="D6" s="137"/>
      <c r="E6" s="136"/>
      <c r="F6" s="136">
        <v>10364592.3543</v>
      </c>
      <c r="G6" s="136">
        <v>10364592.3543</v>
      </c>
      <c r="H6" s="136">
        <v>10364592.3543</v>
      </c>
      <c r="I6" s="136">
        <v>10364592.3543</v>
      </c>
      <c r="J6" s="136">
        <v>24268848.074299999</v>
      </c>
      <c r="K6" s="136">
        <v>24268848.074299999</v>
      </c>
    </row>
    <row r="7" spans="1:11" x14ac:dyDescent="0.2">
      <c r="A7" s="134">
        <v>5</v>
      </c>
      <c r="B7" s="134" t="s">
        <v>36</v>
      </c>
      <c r="C7" s="135"/>
      <c r="D7" s="135">
        <v>3370558.24</v>
      </c>
      <c r="E7" s="136">
        <v>6894653.75</v>
      </c>
      <c r="F7" s="136">
        <v>6894653.75</v>
      </c>
      <c r="G7" s="136">
        <v>7387518.7403288204</v>
      </c>
      <c r="H7" s="136">
        <v>7335665.8203288205</v>
      </c>
      <c r="I7" s="136">
        <v>15935429.140328821</v>
      </c>
      <c r="J7" s="136">
        <v>15948537.24032882</v>
      </c>
      <c r="K7" s="136">
        <v>18122237.380328819</v>
      </c>
    </row>
    <row r="8" spans="1:11" x14ac:dyDescent="0.2">
      <c r="A8" s="134">
        <v>6</v>
      </c>
      <c r="B8" s="134" t="s">
        <v>37</v>
      </c>
      <c r="C8" s="137"/>
      <c r="D8" s="137">
        <v>2194390.94</v>
      </c>
      <c r="E8" s="136">
        <v>2109578.0099999998</v>
      </c>
      <c r="F8" s="136">
        <v>2109578.0099999998</v>
      </c>
      <c r="G8" s="136">
        <v>2109578.0099999998</v>
      </c>
      <c r="H8" s="136">
        <v>2109578.0099999998</v>
      </c>
      <c r="I8" s="136">
        <v>2109578.0099999998</v>
      </c>
      <c r="J8" s="136">
        <v>2109578.0099999998</v>
      </c>
      <c r="K8" s="136">
        <v>2109578.0099999998</v>
      </c>
    </row>
    <row r="9" spans="1:11" x14ac:dyDescent="0.2">
      <c r="A9" s="134">
        <v>7</v>
      </c>
      <c r="B9" s="134" t="s">
        <v>38</v>
      </c>
      <c r="C9" s="137"/>
      <c r="D9" s="137"/>
      <c r="E9" s="136"/>
      <c r="F9" s="136"/>
      <c r="G9" s="136"/>
      <c r="H9" s="136">
        <v>0</v>
      </c>
      <c r="I9" s="136">
        <v>0</v>
      </c>
      <c r="J9" s="136">
        <v>0</v>
      </c>
      <c r="K9" s="136">
        <v>0</v>
      </c>
    </row>
    <row r="10" spans="1:11" x14ac:dyDescent="0.2">
      <c r="A10" s="134">
        <v>8</v>
      </c>
      <c r="B10" s="134" t="s">
        <v>168</v>
      </c>
      <c r="C10" s="137"/>
      <c r="D10" s="137">
        <v>0</v>
      </c>
      <c r="E10" s="136">
        <v>0</v>
      </c>
      <c r="F10" s="136"/>
      <c r="G10" s="136">
        <v>0</v>
      </c>
      <c r="H10" s="136">
        <v>0</v>
      </c>
      <c r="I10" s="136">
        <v>0</v>
      </c>
      <c r="J10" s="136">
        <v>0</v>
      </c>
      <c r="K10" s="136">
        <v>0</v>
      </c>
    </row>
    <row r="11" spans="1:11" x14ac:dyDescent="0.2">
      <c r="A11" s="134">
        <v>9</v>
      </c>
      <c r="B11" s="134" t="s">
        <v>40</v>
      </c>
      <c r="C11" s="135"/>
      <c r="D11" s="135">
        <v>12040.07</v>
      </c>
      <c r="E11" s="136">
        <v>12040.07</v>
      </c>
      <c r="F11" s="136">
        <v>2129657.18876353</v>
      </c>
      <c r="G11" s="136">
        <v>2129657.18876353</v>
      </c>
      <c r="H11" s="136">
        <v>2151023.43876353</v>
      </c>
      <c r="I11" s="136">
        <v>2151023.43876353</v>
      </c>
      <c r="J11" s="136">
        <v>2151023.43876353</v>
      </c>
      <c r="K11" s="136">
        <v>2151023.43876353</v>
      </c>
    </row>
    <row r="12" spans="1:11" x14ac:dyDescent="0.2">
      <c r="A12" s="134">
        <v>10</v>
      </c>
      <c r="B12" s="134" t="s">
        <v>41</v>
      </c>
      <c r="C12" s="135"/>
      <c r="D12" s="135">
        <v>0</v>
      </c>
      <c r="E12" s="136">
        <v>0</v>
      </c>
      <c r="F12" s="136"/>
      <c r="G12" s="136">
        <v>0</v>
      </c>
      <c r="H12" s="136">
        <v>0</v>
      </c>
      <c r="I12" s="136">
        <v>0</v>
      </c>
      <c r="J12" s="136">
        <v>0</v>
      </c>
      <c r="K12" s="136">
        <v>0</v>
      </c>
    </row>
    <row r="13" spans="1:11" x14ac:dyDescent="0.2">
      <c r="A13" s="134">
        <v>11</v>
      </c>
      <c r="B13" s="134" t="s">
        <v>42</v>
      </c>
      <c r="C13" s="135"/>
      <c r="D13" s="135">
        <v>0</v>
      </c>
      <c r="E13" s="136">
        <v>5801252.4699999997</v>
      </c>
      <c r="F13" s="136">
        <v>44147206.469999999</v>
      </c>
      <c r="G13" s="136">
        <v>13270170.469765544</v>
      </c>
      <c r="H13" s="136">
        <v>13270170.469765544</v>
      </c>
      <c r="I13" s="136">
        <v>13270170.469765544</v>
      </c>
      <c r="J13" s="136">
        <v>13270170.469765544</v>
      </c>
      <c r="K13" s="136">
        <v>13270170.469765544</v>
      </c>
    </row>
    <row r="14" spans="1:11" x14ac:dyDescent="0.2">
      <c r="A14" s="134">
        <v>12</v>
      </c>
      <c r="B14" s="134" t="s">
        <v>45</v>
      </c>
      <c r="C14" s="137"/>
      <c r="D14" s="137">
        <v>208386.8</v>
      </c>
      <c r="E14" s="136">
        <v>189367.21999999997</v>
      </c>
      <c r="F14" s="136">
        <v>189367.21999999997</v>
      </c>
      <c r="G14" s="136">
        <v>182623.4773706113</v>
      </c>
      <c r="H14" s="136">
        <v>149261.51737061131</v>
      </c>
      <c r="I14" s="136">
        <v>437279.40737061133</v>
      </c>
      <c r="J14" s="136">
        <v>437279.40737061133</v>
      </c>
      <c r="K14" s="136">
        <v>5407455.5973706106</v>
      </c>
    </row>
    <row r="15" spans="1:11" x14ac:dyDescent="0.2">
      <c r="A15" s="134">
        <v>13</v>
      </c>
      <c r="B15" s="134" t="s">
        <v>46</v>
      </c>
      <c r="C15" s="135"/>
      <c r="D15" s="135">
        <v>0</v>
      </c>
      <c r="E15" s="136">
        <v>0</v>
      </c>
      <c r="F15" s="136">
        <v>0</v>
      </c>
      <c r="G15" s="136">
        <v>0</v>
      </c>
      <c r="H15" s="136">
        <v>3147349.0900000003</v>
      </c>
      <c r="I15" s="136">
        <v>3147349.0900000003</v>
      </c>
      <c r="J15" s="136">
        <v>9494376.9600000009</v>
      </c>
      <c r="K15" s="136">
        <v>9488549.8300000001</v>
      </c>
    </row>
    <row r="16" spans="1:11" x14ac:dyDescent="0.2">
      <c r="A16" s="134">
        <v>14</v>
      </c>
      <c r="B16" s="134" t="s">
        <v>47</v>
      </c>
      <c r="C16" s="136"/>
      <c r="D16" s="136"/>
      <c r="E16" s="136"/>
      <c r="F16" s="136"/>
      <c r="G16" s="136">
        <v>0</v>
      </c>
      <c r="H16" s="136">
        <v>0</v>
      </c>
      <c r="I16" s="136">
        <v>119843.95000000001</v>
      </c>
      <c r="J16" s="136">
        <v>119843.95000000001</v>
      </c>
      <c r="K16" s="136">
        <v>119843.95000000001</v>
      </c>
    </row>
    <row r="17" spans="1:11" x14ac:dyDescent="0.2">
      <c r="A17" s="134">
        <v>15</v>
      </c>
      <c r="B17" s="134" t="s">
        <v>194</v>
      </c>
      <c r="C17" s="137"/>
      <c r="D17" s="137">
        <v>0</v>
      </c>
      <c r="E17" s="136">
        <v>0</v>
      </c>
      <c r="F17" s="136"/>
      <c r="G17" s="136">
        <v>0</v>
      </c>
      <c r="H17" s="136">
        <v>0</v>
      </c>
      <c r="I17" s="136">
        <v>0</v>
      </c>
      <c r="J17" s="136">
        <v>0</v>
      </c>
      <c r="K17" s="136">
        <v>0</v>
      </c>
    </row>
    <row r="18" spans="1:11" x14ac:dyDescent="0.2">
      <c r="A18" s="134">
        <v>16</v>
      </c>
      <c r="B18" s="134" t="s">
        <v>49</v>
      </c>
      <c r="C18" s="137"/>
      <c r="D18" s="137"/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</row>
    <row r="19" spans="1:11" x14ac:dyDescent="0.2">
      <c r="A19" s="134">
        <v>17</v>
      </c>
      <c r="B19" s="134" t="s">
        <v>50</v>
      </c>
      <c r="C19" s="137"/>
      <c r="D19" s="137"/>
      <c r="E19" s="136"/>
      <c r="F19" s="136"/>
      <c r="G19" s="136">
        <v>6086263.8019459583</v>
      </c>
      <c r="H19" s="136">
        <v>10007922.961945958</v>
      </c>
      <c r="I19" s="136">
        <v>10007922.961945958</v>
      </c>
      <c r="J19" s="136">
        <v>9112709.0519459583</v>
      </c>
      <c r="K19" s="136">
        <v>15273691.381945956</v>
      </c>
    </row>
    <row r="20" spans="1:11" x14ac:dyDescent="0.2">
      <c r="A20" s="134">
        <v>18</v>
      </c>
      <c r="B20" s="134" t="s">
        <v>51</v>
      </c>
      <c r="C20" s="137"/>
      <c r="D20" s="137"/>
      <c r="E20" s="136"/>
      <c r="F20" s="136"/>
      <c r="G20" s="136"/>
      <c r="H20" s="136">
        <v>0</v>
      </c>
      <c r="I20" s="136">
        <v>4907102.6999999993</v>
      </c>
      <c r="J20" s="136">
        <v>10082671.879999999</v>
      </c>
      <c r="K20" s="136">
        <v>10082671.879999999</v>
      </c>
    </row>
    <row r="21" spans="1:11" x14ac:dyDescent="0.2">
      <c r="A21" s="134">
        <v>19</v>
      </c>
      <c r="B21" s="134" t="s">
        <v>52</v>
      </c>
      <c r="C21" s="137"/>
      <c r="D21" s="137">
        <v>12861808</v>
      </c>
      <c r="E21" s="136">
        <v>12771214.279999999</v>
      </c>
      <c r="F21" s="136">
        <v>11044138.936689999</v>
      </c>
      <c r="G21" s="136">
        <v>7652513.8385128696</v>
      </c>
      <c r="H21" s="136">
        <v>20065758.908512868</v>
      </c>
      <c r="I21" s="136">
        <v>29491365.228512868</v>
      </c>
      <c r="J21" s="136">
        <v>43919059.058512874</v>
      </c>
      <c r="K21" s="136">
        <v>47107924.718512878</v>
      </c>
    </row>
    <row r="22" spans="1:11" x14ac:dyDescent="0.2">
      <c r="A22" s="134">
        <v>20</v>
      </c>
      <c r="B22" s="134" t="s">
        <v>177</v>
      </c>
      <c r="C22" s="137"/>
      <c r="D22" s="137">
        <v>0</v>
      </c>
      <c r="E22" s="136">
        <v>0</v>
      </c>
      <c r="F22" s="136"/>
      <c r="G22" s="136">
        <v>0</v>
      </c>
      <c r="H22" s="136">
        <v>69915.91</v>
      </c>
      <c r="I22" s="136">
        <v>69915.91</v>
      </c>
      <c r="J22" s="136">
        <v>69915.91</v>
      </c>
      <c r="K22" s="136">
        <v>69915.91</v>
      </c>
    </row>
    <row r="23" spans="1:11" x14ac:dyDescent="0.2">
      <c r="A23" s="134">
        <v>21</v>
      </c>
      <c r="B23" s="138" t="s">
        <v>55</v>
      </c>
      <c r="C23" s="137"/>
      <c r="D23" s="137"/>
      <c r="E23" s="136"/>
      <c r="F23" s="136">
        <v>3675070.5276569994</v>
      </c>
      <c r="G23" s="136">
        <v>9513016.720728917</v>
      </c>
      <c r="H23" s="136">
        <v>9513016.720728917</v>
      </c>
      <c r="I23" s="136">
        <v>9396548.5807289165</v>
      </c>
      <c r="J23" s="136">
        <v>9396548.5807289165</v>
      </c>
      <c r="K23" s="136">
        <v>9861158.8807289172</v>
      </c>
    </row>
    <row r="24" spans="1:11" x14ac:dyDescent="0.2">
      <c r="A24" s="134">
        <v>22</v>
      </c>
      <c r="B24" s="124" t="s">
        <v>56</v>
      </c>
      <c r="C24" s="137"/>
      <c r="D24" s="137">
        <v>2086020</v>
      </c>
      <c r="E24" s="136">
        <v>12586515.24</v>
      </c>
      <c r="F24" s="136">
        <v>12586515.24</v>
      </c>
      <c r="G24" s="136">
        <v>12586515.24</v>
      </c>
      <c r="H24" s="136">
        <v>12586515.24</v>
      </c>
      <c r="I24" s="136">
        <v>12586515.24</v>
      </c>
      <c r="J24" s="136">
        <v>12586515.24</v>
      </c>
      <c r="K24" s="136">
        <v>23488055.98</v>
      </c>
    </row>
    <row r="25" spans="1:11" x14ac:dyDescent="0.2">
      <c r="A25" s="134">
        <v>23</v>
      </c>
      <c r="B25" s="134" t="s">
        <v>57</v>
      </c>
      <c r="C25" s="137"/>
      <c r="D25" s="137"/>
      <c r="E25" s="136"/>
      <c r="F25" s="136"/>
      <c r="G25" s="136"/>
      <c r="H25" s="136">
        <v>0</v>
      </c>
      <c r="I25" s="136">
        <v>0</v>
      </c>
      <c r="J25" s="136">
        <v>5351881.99</v>
      </c>
      <c r="K25" s="136">
        <v>5351881.99</v>
      </c>
    </row>
    <row r="26" spans="1:11" x14ac:dyDescent="0.2">
      <c r="A26" s="134">
        <v>24</v>
      </c>
      <c r="B26" s="134" t="s">
        <v>58</v>
      </c>
      <c r="C26" s="137"/>
      <c r="D26" s="137">
        <v>2362299.86</v>
      </c>
      <c r="E26" s="136">
        <v>803933.59999999986</v>
      </c>
      <c r="F26" s="136">
        <v>19340600.060515001</v>
      </c>
      <c r="G26" s="136">
        <v>20889469.499278851</v>
      </c>
      <c r="H26" s="136">
        <v>16279002.35927885</v>
      </c>
      <c r="I26" s="136">
        <v>16442266.429278851</v>
      </c>
      <c r="J26" s="136">
        <v>14396992.62927885</v>
      </c>
      <c r="K26" s="136">
        <v>14399318.509278851</v>
      </c>
    </row>
    <row r="27" spans="1:11" x14ac:dyDescent="0.2">
      <c r="A27" s="134">
        <v>25</v>
      </c>
      <c r="B27" s="134" t="s">
        <v>60</v>
      </c>
      <c r="C27" s="135"/>
      <c r="D27" s="135">
        <v>53305740.319999985</v>
      </c>
      <c r="E27" s="136">
        <v>64933276.470000014</v>
      </c>
      <c r="F27" s="136">
        <v>67042836.067900538</v>
      </c>
      <c r="G27" s="136">
        <v>67266225.524556071</v>
      </c>
      <c r="H27" s="136">
        <v>67340359.964556083</v>
      </c>
      <c r="I27" s="136">
        <v>67498543.184556082</v>
      </c>
      <c r="J27" s="136">
        <v>69826816.444556087</v>
      </c>
      <c r="K27" s="136">
        <v>70187097.89455609</v>
      </c>
    </row>
    <row r="28" spans="1:11" x14ac:dyDescent="0.2">
      <c r="A28" s="134">
        <v>26</v>
      </c>
      <c r="B28" s="134" t="s">
        <v>61</v>
      </c>
      <c r="C28" s="135"/>
      <c r="D28" s="135"/>
      <c r="E28" s="136">
        <v>191171.83</v>
      </c>
      <c r="F28" s="136">
        <v>191171.83</v>
      </c>
      <c r="G28" s="136">
        <v>191171.83</v>
      </c>
      <c r="H28" s="136">
        <v>191171.83</v>
      </c>
      <c r="I28" s="136">
        <v>191171.83</v>
      </c>
      <c r="J28" s="136">
        <v>191171.83</v>
      </c>
      <c r="K28" s="136">
        <v>191171.83</v>
      </c>
    </row>
    <row r="29" spans="1:11" x14ac:dyDescent="0.2">
      <c r="A29" s="134">
        <v>27</v>
      </c>
      <c r="B29" s="134" t="s">
        <v>62</v>
      </c>
      <c r="C29" s="135"/>
      <c r="D29" s="135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</row>
    <row r="30" spans="1:11" x14ac:dyDescent="0.2">
      <c r="A30" s="134">
        <v>28</v>
      </c>
      <c r="B30" s="134" t="s">
        <v>63</v>
      </c>
      <c r="C30" s="137"/>
      <c r="D30" s="137">
        <v>11178512.939999999</v>
      </c>
      <c r="E30" s="136">
        <v>11178512.939999999</v>
      </c>
      <c r="F30" s="136">
        <v>0</v>
      </c>
      <c r="G30" s="136">
        <v>43717518.10562101</v>
      </c>
      <c r="H30" s="136">
        <v>54542410.095621012</v>
      </c>
      <c r="I30" s="136">
        <v>102561780.44562101</v>
      </c>
      <c r="J30" s="136">
        <v>101487449.82562101</v>
      </c>
      <c r="K30" s="136">
        <v>96543432.965621009</v>
      </c>
    </row>
    <row r="31" spans="1:11" x14ac:dyDescent="0.2">
      <c r="A31" s="134">
        <v>29</v>
      </c>
      <c r="B31" s="134" t="s">
        <v>64</v>
      </c>
      <c r="C31" s="135"/>
      <c r="D31" s="135">
        <v>2042227.99</v>
      </c>
      <c r="E31" s="136">
        <v>2042227.99</v>
      </c>
      <c r="F31" s="136">
        <v>2042227.99</v>
      </c>
      <c r="G31" s="136">
        <v>2042227.99</v>
      </c>
      <c r="H31" s="136">
        <v>2033753.35</v>
      </c>
      <c r="I31" s="136">
        <v>2011042.7200000002</v>
      </c>
      <c r="J31" s="136">
        <v>2081135.7100000002</v>
      </c>
      <c r="K31" s="136">
        <v>1957479.3200000003</v>
      </c>
    </row>
    <row r="32" spans="1:11" x14ac:dyDescent="0.2">
      <c r="A32" s="134">
        <v>30</v>
      </c>
      <c r="B32" s="134" t="s">
        <v>124</v>
      </c>
      <c r="C32" s="135"/>
      <c r="D32" s="135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</row>
    <row r="33" spans="1:11" x14ac:dyDescent="0.2">
      <c r="A33" s="134">
        <v>31</v>
      </c>
      <c r="B33" s="134" t="s">
        <v>67</v>
      </c>
      <c r="C33" s="137"/>
      <c r="D33" s="137"/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3584.58</v>
      </c>
    </row>
    <row r="34" spans="1:11" x14ac:dyDescent="0.2">
      <c r="A34" s="134">
        <v>32</v>
      </c>
      <c r="B34" s="134" t="s">
        <v>195</v>
      </c>
      <c r="C34" s="135"/>
      <c r="D34" s="135">
        <v>51566.239999999998</v>
      </c>
      <c r="E34" s="136">
        <v>51566.239999999998</v>
      </c>
      <c r="F34" s="136">
        <v>51566.239999999998</v>
      </c>
      <c r="G34" s="136">
        <v>48571.878722818125</v>
      </c>
      <c r="H34" s="136">
        <v>48571.878722818125</v>
      </c>
      <c r="I34" s="136">
        <v>87727.818722818134</v>
      </c>
      <c r="J34" s="136">
        <v>180621.29872281814</v>
      </c>
      <c r="K34" s="136">
        <v>180621.29872281814</v>
      </c>
    </row>
    <row r="35" spans="1:11" x14ac:dyDescent="0.2">
      <c r="A35" s="134">
        <v>33</v>
      </c>
      <c r="B35" s="134" t="s">
        <v>69</v>
      </c>
      <c r="C35" s="137"/>
      <c r="D35" s="137">
        <v>7682.52</v>
      </c>
      <c r="E35" s="136">
        <v>7682.52</v>
      </c>
      <c r="F35" s="136">
        <v>7682.52</v>
      </c>
      <c r="G35" s="136">
        <v>22404.461269562158</v>
      </c>
      <c r="H35" s="136">
        <v>24088.911269562159</v>
      </c>
      <c r="I35" s="136">
        <v>34695.95126956216</v>
      </c>
      <c r="J35" s="136">
        <v>34695.95126956216</v>
      </c>
      <c r="K35" s="136">
        <v>34695.95126956216</v>
      </c>
    </row>
    <row r="36" spans="1:11" x14ac:dyDescent="0.2">
      <c r="A36" s="134">
        <v>34</v>
      </c>
      <c r="B36" s="134" t="s">
        <v>70</v>
      </c>
      <c r="C36" s="135"/>
      <c r="D36" s="135">
        <v>1369190.03</v>
      </c>
      <c r="E36" s="136">
        <v>1362454.44</v>
      </c>
      <c r="F36" s="136">
        <v>14058546.304128999</v>
      </c>
      <c r="G36" s="136">
        <v>14308354.207827494</v>
      </c>
      <c r="H36" s="136">
        <v>41523588.397827491</v>
      </c>
      <c r="I36" s="136">
        <v>45917497.537827492</v>
      </c>
      <c r="J36" s="136">
        <v>28468440.687827494</v>
      </c>
      <c r="K36" s="136">
        <v>30319046.087827493</v>
      </c>
    </row>
    <row r="37" spans="1:11" x14ac:dyDescent="0.2">
      <c r="A37" s="134">
        <v>35</v>
      </c>
      <c r="B37" s="134" t="s">
        <v>72</v>
      </c>
      <c r="C37" s="135"/>
      <c r="D37" s="135"/>
      <c r="E37" s="136">
        <v>25134.73</v>
      </c>
      <c r="F37" s="136">
        <v>25134.73</v>
      </c>
      <c r="G37" s="136">
        <v>25134.73</v>
      </c>
      <c r="H37" s="136">
        <v>25134.73</v>
      </c>
      <c r="I37" s="136">
        <v>25134.73</v>
      </c>
      <c r="J37" s="136">
        <v>25134.73</v>
      </c>
      <c r="K37" s="136">
        <v>201142.99000000002</v>
      </c>
    </row>
    <row r="38" spans="1:11" x14ac:dyDescent="0.2">
      <c r="A38" s="134">
        <v>36</v>
      </c>
      <c r="B38" s="134" t="s">
        <v>74</v>
      </c>
      <c r="C38" s="135"/>
      <c r="D38" s="135">
        <v>0</v>
      </c>
      <c r="E38" s="136">
        <v>11041691.15</v>
      </c>
      <c r="F38" s="136"/>
      <c r="G38" s="136">
        <v>0</v>
      </c>
      <c r="H38" s="136">
        <v>0</v>
      </c>
      <c r="I38" s="136">
        <v>0</v>
      </c>
      <c r="J38" s="136">
        <v>0</v>
      </c>
      <c r="K38" s="136">
        <v>0</v>
      </c>
    </row>
    <row r="39" spans="1:11" x14ac:dyDescent="0.2">
      <c r="A39" s="134">
        <v>37</v>
      </c>
      <c r="B39" s="134" t="s">
        <v>75</v>
      </c>
      <c r="C39" s="135"/>
      <c r="D39" s="135"/>
      <c r="E39" s="136"/>
      <c r="F39" s="136"/>
      <c r="G39" s="136"/>
      <c r="H39" s="136">
        <v>89416.4</v>
      </c>
      <c r="I39" s="136">
        <v>89416.4</v>
      </c>
      <c r="J39" s="136">
        <v>89416.4</v>
      </c>
      <c r="K39" s="136">
        <v>89416.4</v>
      </c>
    </row>
    <row r="40" spans="1:11" x14ac:dyDescent="0.2">
      <c r="A40" s="134">
        <v>38</v>
      </c>
      <c r="B40" s="134" t="s">
        <v>76</v>
      </c>
      <c r="C40" s="137"/>
      <c r="D40" s="137">
        <v>0</v>
      </c>
      <c r="E40" s="136">
        <v>0</v>
      </c>
      <c r="F40" s="136"/>
      <c r="G40" s="136">
        <v>0</v>
      </c>
      <c r="H40" s="136">
        <v>0</v>
      </c>
      <c r="I40" s="136">
        <v>0</v>
      </c>
      <c r="J40" s="136">
        <v>0</v>
      </c>
      <c r="K40" s="136">
        <v>0</v>
      </c>
    </row>
    <row r="41" spans="1:11" x14ac:dyDescent="0.2">
      <c r="A41" s="134">
        <v>39</v>
      </c>
      <c r="B41" s="134" t="s">
        <v>77</v>
      </c>
      <c r="C41" s="137"/>
      <c r="D41" s="137">
        <v>8193739.1500000004</v>
      </c>
      <c r="E41" s="136">
        <v>8193739.1500000004</v>
      </c>
      <c r="F41" s="136"/>
      <c r="G41" s="136">
        <v>513881.07379403315</v>
      </c>
      <c r="H41" s="136">
        <v>2033064.7937940331</v>
      </c>
      <c r="I41" s="136">
        <v>5010790.3037940338</v>
      </c>
      <c r="J41" s="136">
        <v>4876649.8737940341</v>
      </c>
      <c r="K41" s="136">
        <v>7043440.713794034</v>
      </c>
    </row>
    <row r="42" spans="1:11" x14ac:dyDescent="0.2">
      <c r="A42" s="134">
        <v>40</v>
      </c>
      <c r="B42" s="134" t="s">
        <v>125</v>
      </c>
      <c r="C42" s="135"/>
      <c r="D42" s="135">
        <v>0</v>
      </c>
      <c r="E42" s="136">
        <v>0</v>
      </c>
      <c r="F42" s="136"/>
      <c r="G42" s="136">
        <v>0</v>
      </c>
      <c r="H42" s="136">
        <v>0</v>
      </c>
      <c r="I42" s="136">
        <v>0</v>
      </c>
      <c r="J42" s="136">
        <v>0</v>
      </c>
      <c r="K42" s="136">
        <v>0</v>
      </c>
    </row>
    <row r="43" spans="1:11" x14ac:dyDescent="0.2">
      <c r="A43" s="134">
        <v>41</v>
      </c>
      <c r="B43" s="134" t="s">
        <v>79</v>
      </c>
      <c r="C43" s="135"/>
      <c r="D43" s="135">
        <v>0</v>
      </c>
      <c r="E43" s="136">
        <v>0</v>
      </c>
      <c r="F43" s="136"/>
      <c r="G43" s="136">
        <v>0</v>
      </c>
      <c r="H43" s="136">
        <v>0</v>
      </c>
      <c r="I43" s="136">
        <v>0</v>
      </c>
      <c r="J43" s="136">
        <v>0</v>
      </c>
      <c r="K43" s="136">
        <v>0</v>
      </c>
    </row>
    <row r="44" spans="1:11" x14ac:dyDescent="0.2">
      <c r="A44" s="134">
        <v>42</v>
      </c>
      <c r="B44" s="134" t="s">
        <v>80</v>
      </c>
      <c r="C44" s="137"/>
      <c r="D44" s="137">
        <v>3403613.16</v>
      </c>
      <c r="E44" s="136">
        <v>3403613.16</v>
      </c>
      <c r="F44" s="136"/>
      <c r="G44" s="136">
        <v>0</v>
      </c>
      <c r="H44" s="136">
        <v>26003.81</v>
      </c>
      <c r="I44" s="136">
        <v>28971.280000000002</v>
      </c>
      <c r="J44" s="136">
        <v>4066875.9099999997</v>
      </c>
      <c r="K44" s="136">
        <v>4898734.72</v>
      </c>
    </row>
    <row r="45" spans="1:11" x14ac:dyDescent="0.2">
      <c r="A45" s="134">
        <v>43</v>
      </c>
      <c r="B45" s="134" t="s">
        <v>81</v>
      </c>
      <c r="C45" s="137"/>
      <c r="D45" s="137">
        <v>0</v>
      </c>
      <c r="E45" s="136">
        <v>0</v>
      </c>
      <c r="F45" s="136"/>
      <c r="G45" s="136">
        <v>0</v>
      </c>
      <c r="H45" s="136">
        <v>0</v>
      </c>
      <c r="I45" s="136">
        <v>0</v>
      </c>
      <c r="J45" s="136">
        <v>0</v>
      </c>
      <c r="K45" s="136">
        <v>0</v>
      </c>
    </row>
    <row r="46" spans="1:11" x14ac:dyDescent="0.2">
      <c r="A46" s="134">
        <v>44</v>
      </c>
      <c r="B46" s="134" t="s">
        <v>82</v>
      </c>
      <c r="C46" s="137"/>
      <c r="D46" s="137"/>
      <c r="E46" s="136"/>
      <c r="F46" s="136"/>
      <c r="G46" s="136"/>
      <c r="H46" s="136">
        <v>15118.74</v>
      </c>
      <c r="I46" s="136">
        <v>15118.74</v>
      </c>
      <c r="J46" s="136">
        <v>379696.89999999997</v>
      </c>
      <c r="K46" s="136">
        <v>379696.89999999997</v>
      </c>
    </row>
    <row r="47" spans="1:11" x14ac:dyDescent="0.2">
      <c r="A47" s="134">
        <v>45</v>
      </c>
      <c r="B47" s="134" t="s">
        <v>84</v>
      </c>
      <c r="C47" s="137"/>
      <c r="D47" s="137">
        <v>14148898.26</v>
      </c>
      <c r="E47" s="136">
        <v>14148898.26</v>
      </c>
      <c r="F47" s="136">
        <v>13451696.265071999</v>
      </c>
      <c r="G47" s="136">
        <v>12751199.564614816</v>
      </c>
      <c r="H47" s="136">
        <v>12572738.734614816</v>
      </c>
      <c r="I47" s="136">
        <v>14442182.314614816</v>
      </c>
      <c r="J47" s="136">
        <v>20550574.064614818</v>
      </c>
      <c r="K47" s="136">
        <v>15625993.364614818</v>
      </c>
    </row>
    <row r="48" spans="1:11" x14ac:dyDescent="0.2">
      <c r="A48" s="134">
        <v>46</v>
      </c>
      <c r="B48" s="134" t="s">
        <v>86</v>
      </c>
      <c r="C48" s="137"/>
      <c r="D48" s="137"/>
      <c r="E48" s="136">
        <v>0</v>
      </c>
      <c r="F48" s="136"/>
      <c r="G48" s="136">
        <v>0</v>
      </c>
      <c r="H48" s="136">
        <v>0</v>
      </c>
      <c r="I48" s="136">
        <v>0</v>
      </c>
      <c r="J48" s="136">
        <v>0</v>
      </c>
      <c r="K48" s="136">
        <v>0</v>
      </c>
    </row>
    <row r="49" spans="1:11" x14ac:dyDescent="0.2">
      <c r="A49" s="134">
        <v>47</v>
      </c>
      <c r="B49" s="134" t="s">
        <v>196</v>
      </c>
      <c r="C49" s="135"/>
      <c r="D49" s="135">
        <v>27381.03</v>
      </c>
      <c r="E49" s="136">
        <v>945037.84</v>
      </c>
      <c r="F49" s="136">
        <v>945037.84</v>
      </c>
      <c r="G49" s="136">
        <v>3266931.7325033695</v>
      </c>
      <c r="H49" s="136">
        <v>3266931.7325033695</v>
      </c>
      <c r="I49" s="136">
        <v>7316886.9425033694</v>
      </c>
      <c r="J49" s="136">
        <v>7340543.1825033696</v>
      </c>
      <c r="K49" s="136">
        <v>7459657.04250337</v>
      </c>
    </row>
    <row r="50" spans="1:11" x14ac:dyDescent="0.2">
      <c r="A50" s="134">
        <v>48</v>
      </c>
      <c r="B50" s="134" t="s">
        <v>88</v>
      </c>
      <c r="C50" s="137"/>
      <c r="D50" s="137">
        <v>0</v>
      </c>
      <c r="E50" s="136">
        <v>0</v>
      </c>
      <c r="F50" s="136"/>
      <c r="G50" s="136">
        <v>226.67204442881422</v>
      </c>
      <c r="H50" s="136">
        <v>226.67204442881422</v>
      </c>
      <c r="I50" s="136">
        <v>226.67204442881422</v>
      </c>
      <c r="J50" s="136">
        <v>226.67204442881422</v>
      </c>
      <c r="K50" s="136">
        <v>226.67204442881422</v>
      </c>
    </row>
    <row r="51" spans="1:11" x14ac:dyDescent="0.2">
      <c r="A51" s="134">
        <v>49</v>
      </c>
      <c r="B51" s="134" t="s">
        <v>90</v>
      </c>
      <c r="C51" s="135"/>
      <c r="D51" s="135">
        <v>0</v>
      </c>
      <c r="E51" s="136">
        <v>-34446138.769999981</v>
      </c>
      <c r="F51" s="136">
        <v>25350682.704546928</v>
      </c>
      <c r="G51" s="136">
        <v>25319660.674478412</v>
      </c>
      <c r="H51" s="136">
        <v>7888489.0044783354</v>
      </c>
      <c r="I51" s="136">
        <v>8968032.5344780684</v>
      </c>
      <c r="J51" s="136">
        <v>9361046.5244782567</v>
      </c>
      <c r="K51" s="136">
        <v>5492536.8544780556</v>
      </c>
    </row>
    <row r="52" spans="1:11" x14ac:dyDescent="0.2">
      <c r="A52" s="134">
        <v>50</v>
      </c>
      <c r="B52" s="134" t="s">
        <v>91</v>
      </c>
      <c r="C52" s="137"/>
      <c r="D52" s="137">
        <v>0</v>
      </c>
      <c r="E52" s="136">
        <v>0</v>
      </c>
      <c r="F52" s="136"/>
      <c r="G52" s="136">
        <v>0</v>
      </c>
      <c r="H52" s="136">
        <v>0</v>
      </c>
      <c r="I52" s="136">
        <v>0</v>
      </c>
      <c r="J52" s="136">
        <v>0</v>
      </c>
      <c r="K52" s="136">
        <v>0</v>
      </c>
    </row>
    <row r="53" spans="1:11" x14ac:dyDescent="0.2">
      <c r="A53" s="134">
        <v>51</v>
      </c>
      <c r="B53" s="134" t="s">
        <v>92</v>
      </c>
      <c r="C53" s="135"/>
      <c r="D53" s="135">
        <v>0</v>
      </c>
      <c r="E53" s="136">
        <v>0</v>
      </c>
      <c r="F53" s="136"/>
      <c r="G53" s="136">
        <v>0</v>
      </c>
      <c r="H53" s="136">
        <v>0</v>
      </c>
      <c r="I53" s="136">
        <v>0</v>
      </c>
      <c r="J53" s="136">
        <v>0</v>
      </c>
      <c r="K53" s="136">
        <v>0</v>
      </c>
    </row>
    <row r="54" spans="1:11" x14ac:dyDescent="0.2">
      <c r="A54" s="134">
        <v>52</v>
      </c>
      <c r="B54" s="134" t="s">
        <v>197</v>
      </c>
      <c r="C54" s="137"/>
      <c r="D54" s="137"/>
      <c r="E54" s="136"/>
      <c r="F54" s="136"/>
      <c r="G54" s="136"/>
      <c r="H54" s="136">
        <v>9035001.6199999992</v>
      </c>
      <c r="I54" s="136">
        <v>9035001.6199999992</v>
      </c>
      <c r="J54" s="136">
        <v>9035001.6199999992</v>
      </c>
      <c r="K54" s="136">
        <v>9035001.6199999992</v>
      </c>
    </row>
    <row r="55" spans="1:11" x14ac:dyDescent="0.2">
      <c r="A55" s="134">
        <v>53</v>
      </c>
      <c r="B55" s="134" t="s">
        <v>93</v>
      </c>
      <c r="C55" s="135"/>
      <c r="D55" s="135"/>
      <c r="E55" s="136"/>
      <c r="F55" s="136"/>
      <c r="G55" s="136"/>
      <c r="H55" s="136">
        <v>13695224.829999998</v>
      </c>
      <c r="I55" s="136">
        <v>13695224.829999998</v>
      </c>
      <c r="J55" s="136">
        <v>13695224.829999998</v>
      </c>
      <c r="K55" s="136">
        <v>13695224.829999998</v>
      </c>
    </row>
    <row r="56" spans="1:11" x14ac:dyDescent="0.2">
      <c r="A56" s="134">
        <v>54</v>
      </c>
      <c r="B56" s="134" t="s">
        <v>94</v>
      </c>
      <c r="C56" s="135"/>
      <c r="D56" s="135">
        <v>27537374</v>
      </c>
      <c r="E56" s="136">
        <v>27537374</v>
      </c>
      <c r="F56" s="136">
        <v>65350152.595227078</v>
      </c>
      <c r="G56" s="136">
        <v>61606985.430348113</v>
      </c>
      <c r="H56" s="136">
        <v>66675129.580348112</v>
      </c>
      <c r="I56" s="136">
        <v>110229673.35034811</v>
      </c>
      <c r="J56" s="136">
        <v>109334173.5503481</v>
      </c>
      <c r="K56" s="136">
        <v>108328448.39034811</v>
      </c>
    </row>
    <row r="57" spans="1:11" x14ac:dyDescent="0.2">
      <c r="A57" s="134">
        <v>55</v>
      </c>
      <c r="B57" s="134" t="s">
        <v>95</v>
      </c>
      <c r="C57" s="135"/>
      <c r="D57" s="135">
        <v>0</v>
      </c>
      <c r="E57" s="136">
        <v>0</v>
      </c>
      <c r="F57" s="136"/>
      <c r="G57" s="136">
        <v>0</v>
      </c>
      <c r="H57" s="136">
        <v>0</v>
      </c>
      <c r="I57" s="136">
        <v>0</v>
      </c>
      <c r="J57" s="136">
        <v>93698.52</v>
      </c>
      <c r="K57" s="136">
        <v>52357.400000000009</v>
      </c>
    </row>
    <row r="58" spans="1:11" x14ac:dyDescent="0.2">
      <c r="A58" s="134">
        <v>56</v>
      </c>
      <c r="B58" s="134" t="s">
        <v>96</v>
      </c>
      <c r="C58" s="137"/>
      <c r="D58" s="137"/>
      <c r="E58" s="136">
        <v>5052582.3599999994</v>
      </c>
      <c r="F58" s="136">
        <v>5052582.3599999994</v>
      </c>
      <c r="G58" s="136">
        <v>5052582.3599999994</v>
      </c>
      <c r="H58" s="136">
        <v>5052582.3599999994</v>
      </c>
      <c r="I58" s="136">
        <v>5052582.3599999994</v>
      </c>
      <c r="J58" s="136">
        <v>5052582.3599999994</v>
      </c>
      <c r="K58" s="136">
        <v>5052582.3599999994</v>
      </c>
    </row>
    <row r="59" spans="1:11" x14ac:dyDescent="0.2">
      <c r="A59" s="134">
        <v>57</v>
      </c>
      <c r="B59" s="134" t="s">
        <v>175</v>
      </c>
      <c r="C59" s="137"/>
      <c r="D59" s="137">
        <v>0</v>
      </c>
      <c r="E59" s="136">
        <v>0</v>
      </c>
      <c r="F59" s="136"/>
      <c r="G59" s="136">
        <v>0</v>
      </c>
      <c r="H59" s="136">
        <v>13319.47</v>
      </c>
      <c r="I59" s="136">
        <v>13319.47</v>
      </c>
      <c r="J59" s="136">
        <v>13319.47</v>
      </c>
      <c r="K59" s="136">
        <v>13319.47</v>
      </c>
    </row>
    <row r="60" spans="1:11" x14ac:dyDescent="0.2">
      <c r="A60" s="134">
        <v>58</v>
      </c>
      <c r="B60" s="134" t="s">
        <v>97</v>
      </c>
      <c r="C60" s="137"/>
      <c r="D60" s="137"/>
      <c r="E60" s="136"/>
      <c r="F60" s="136"/>
      <c r="G60" s="136"/>
      <c r="H60" s="136"/>
      <c r="I60" s="136"/>
      <c r="J60" s="136">
        <v>362633.2</v>
      </c>
      <c r="K60" s="136">
        <v>362633.2</v>
      </c>
    </row>
    <row r="61" spans="1:11" x14ac:dyDescent="0.2">
      <c r="A61" s="134">
        <v>59</v>
      </c>
      <c r="B61" s="134" t="s">
        <v>187</v>
      </c>
      <c r="C61" s="137"/>
      <c r="D61" s="137"/>
      <c r="E61" s="136">
        <v>0</v>
      </c>
      <c r="F61" s="136"/>
      <c r="G61" s="136">
        <v>0</v>
      </c>
      <c r="H61" s="136">
        <v>0</v>
      </c>
      <c r="I61" s="136">
        <v>0</v>
      </c>
      <c r="J61" s="136">
        <v>0</v>
      </c>
      <c r="K61" s="136">
        <v>0</v>
      </c>
    </row>
    <row r="62" spans="1:11" x14ac:dyDescent="0.2">
      <c r="A62" s="134">
        <v>60</v>
      </c>
      <c r="B62" s="134" t="s">
        <v>188</v>
      </c>
      <c r="C62" s="137"/>
      <c r="D62" s="137"/>
      <c r="E62" s="136">
        <v>0</v>
      </c>
      <c r="F62" s="136"/>
      <c r="G62" s="136">
        <v>0</v>
      </c>
      <c r="H62" s="136">
        <v>0</v>
      </c>
      <c r="I62" s="136">
        <v>0</v>
      </c>
      <c r="J62" s="136">
        <v>0</v>
      </c>
      <c r="K62" s="136">
        <v>0</v>
      </c>
    </row>
    <row r="63" spans="1:11" x14ac:dyDescent="0.2">
      <c r="A63" s="134">
        <v>61</v>
      </c>
      <c r="B63" s="134" t="s">
        <v>101</v>
      </c>
      <c r="C63" s="137"/>
      <c r="D63" s="137"/>
      <c r="E63" s="136">
        <v>0</v>
      </c>
      <c r="F63" s="136"/>
      <c r="G63" s="136">
        <v>0</v>
      </c>
      <c r="H63" s="136">
        <v>0</v>
      </c>
      <c r="I63" s="136">
        <v>0</v>
      </c>
      <c r="J63" s="136">
        <v>0</v>
      </c>
      <c r="K63" s="136">
        <v>0</v>
      </c>
    </row>
    <row r="64" spans="1:11" x14ac:dyDescent="0.2">
      <c r="A64" s="134">
        <v>62</v>
      </c>
      <c r="B64" s="134" t="s">
        <v>103</v>
      </c>
      <c r="C64" s="137"/>
      <c r="D64" s="137">
        <v>566511.1</v>
      </c>
      <c r="E64" s="136">
        <v>566511.1</v>
      </c>
      <c r="F64" s="136">
        <v>0</v>
      </c>
      <c r="G64" s="136">
        <v>39307.484907098056</v>
      </c>
      <c r="H64" s="136">
        <v>1265184.2849070982</v>
      </c>
      <c r="I64" s="136">
        <v>1265184.2849070982</v>
      </c>
      <c r="J64" s="136">
        <v>1210861.4649070981</v>
      </c>
      <c r="K64" s="136">
        <v>3263577.3549070982</v>
      </c>
    </row>
    <row r="65" spans="1:11" x14ac:dyDescent="0.2">
      <c r="A65" s="134">
        <v>63</v>
      </c>
      <c r="B65" s="134" t="s">
        <v>104</v>
      </c>
      <c r="C65" s="137"/>
      <c r="D65" s="137">
        <v>28130.85</v>
      </c>
      <c r="E65" s="136">
        <v>28130.85</v>
      </c>
      <c r="F65" s="136">
        <v>28130.85</v>
      </c>
      <c r="G65" s="136">
        <v>38811.788983646911</v>
      </c>
      <c r="H65" s="136">
        <v>38811.788983646911</v>
      </c>
      <c r="I65" s="136">
        <v>45482.028983646909</v>
      </c>
      <c r="J65" s="136">
        <v>45482.028983646909</v>
      </c>
      <c r="K65" s="136">
        <v>45482.028983646909</v>
      </c>
    </row>
    <row r="66" spans="1:11" x14ac:dyDescent="0.2">
      <c r="A66" s="134">
        <v>64</v>
      </c>
      <c r="B66" s="134" t="s">
        <v>105</v>
      </c>
      <c r="C66" s="137"/>
      <c r="D66" s="137"/>
      <c r="E66" s="136">
        <v>0</v>
      </c>
      <c r="F66" s="136"/>
      <c r="G66" s="136">
        <v>1017487.5241779496</v>
      </c>
      <c r="H66" s="136">
        <v>1112524.6741779495</v>
      </c>
      <c r="I66" s="136">
        <v>19615960.874177948</v>
      </c>
      <c r="J66" s="136">
        <v>18394223.914177947</v>
      </c>
      <c r="K66" s="136">
        <v>18393070.064177945</v>
      </c>
    </row>
    <row r="67" spans="1:11" x14ac:dyDescent="0.2">
      <c r="A67" s="134">
        <v>65</v>
      </c>
      <c r="B67" s="134" t="s">
        <v>106</v>
      </c>
      <c r="C67" s="137"/>
      <c r="D67" s="137"/>
      <c r="E67" s="136">
        <v>0</v>
      </c>
      <c r="F67" s="136"/>
      <c r="G67" s="136">
        <v>1430.6294472774161</v>
      </c>
      <c r="H67" s="136">
        <v>1430.6294472774161</v>
      </c>
      <c r="I67" s="136">
        <v>1430.6294472774161</v>
      </c>
      <c r="J67" s="136">
        <v>1430.6294472774161</v>
      </c>
      <c r="K67" s="136">
        <v>1430.6294472774161</v>
      </c>
    </row>
    <row r="68" spans="1:11" x14ac:dyDescent="0.2">
      <c r="A68" s="134">
        <v>66</v>
      </c>
      <c r="B68" s="134" t="s">
        <v>107</v>
      </c>
      <c r="C68" s="135"/>
      <c r="D68" s="135">
        <v>24686033.739999998</v>
      </c>
      <c r="E68" s="136">
        <v>24686033.739999998</v>
      </c>
      <c r="F68" s="136">
        <v>24686033.739999998</v>
      </c>
      <c r="G68" s="136">
        <v>24689274.499700487</v>
      </c>
      <c r="H68" s="136">
        <v>24015362.959700488</v>
      </c>
      <c r="I68" s="136">
        <v>24015362.959700488</v>
      </c>
      <c r="J68" s="136">
        <v>24012838.109700486</v>
      </c>
      <c r="K68" s="136">
        <v>24012838.109700486</v>
      </c>
    </row>
    <row r="69" spans="1:11" x14ac:dyDescent="0.2">
      <c r="A69" s="134">
        <v>67</v>
      </c>
      <c r="B69" s="134" t="s">
        <v>108</v>
      </c>
      <c r="C69" s="135"/>
      <c r="D69" s="135">
        <v>13631694.460000001</v>
      </c>
      <c r="E69" s="136">
        <v>13631694.460000001</v>
      </c>
      <c r="F69" s="136">
        <v>13631694.460000001</v>
      </c>
      <c r="G69" s="136">
        <v>18770844.361822873</v>
      </c>
      <c r="H69" s="136">
        <v>18789627.261822872</v>
      </c>
      <c r="I69" s="136">
        <v>18793220.171822872</v>
      </c>
      <c r="J69" s="136">
        <v>18227333.581822872</v>
      </c>
      <c r="K69" s="136">
        <v>17794841.471822873</v>
      </c>
    </row>
    <row r="70" spans="1:11" x14ac:dyDescent="0.2">
      <c r="A70" s="134">
        <v>68</v>
      </c>
      <c r="B70" s="134" t="s">
        <v>109</v>
      </c>
      <c r="C70" s="135"/>
      <c r="D70" s="135">
        <v>75239.06</v>
      </c>
      <c r="E70" s="136">
        <v>75239.06</v>
      </c>
      <c r="F70" s="136">
        <v>543146.52163999947</v>
      </c>
      <c r="G70" s="136">
        <v>543146.52163999947</v>
      </c>
      <c r="H70" s="136">
        <v>551172.59163999942</v>
      </c>
      <c r="I70" s="136">
        <v>551172.59163999942</v>
      </c>
      <c r="J70" s="136">
        <v>645072.35163999943</v>
      </c>
      <c r="K70" s="136">
        <v>892885.96163999941</v>
      </c>
    </row>
    <row r="71" spans="1:11" x14ac:dyDescent="0.2">
      <c r="A71" s="134">
        <v>69</v>
      </c>
      <c r="B71" s="134" t="s">
        <v>189</v>
      </c>
      <c r="C71" s="135"/>
      <c r="D71" s="135">
        <v>0</v>
      </c>
      <c r="E71" s="136">
        <v>4450578.3399999961</v>
      </c>
      <c r="F71" s="136">
        <v>4450578.3399999961</v>
      </c>
      <c r="G71" s="136">
        <v>4450578.3399999961</v>
      </c>
      <c r="H71" s="136">
        <v>4450578.3399999961</v>
      </c>
      <c r="I71" s="136">
        <v>4450578.3399999961</v>
      </c>
      <c r="J71" s="136">
        <v>4454507.8599999957</v>
      </c>
      <c r="K71" s="136">
        <v>4454507.8599999957</v>
      </c>
    </row>
    <row r="72" spans="1:11" x14ac:dyDescent="0.2">
      <c r="A72" s="134">
        <v>70</v>
      </c>
      <c r="B72" s="134" t="s">
        <v>111</v>
      </c>
      <c r="C72" s="137"/>
      <c r="D72" s="137">
        <v>0</v>
      </c>
      <c r="E72" s="136">
        <v>0</v>
      </c>
      <c r="F72" s="136"/>
      <c r="G72" s="136">
        <v>0</v>
      </c>
      <c r="H72" s="136">
        <v>0</v>
      </c>
      <c r="I72" s="136">
        <v>0</v>
      </c>
      <c r="J72" s="136">
        <v>0</v>
      </c>
      <c r="K72" s="136">
        <v>0</v>
      </c>
    </row>
    <row r="73" spans="1:11" x14ac:dyDescent="0.2">
      <c r="A73" s="134">
        <v>71</v>
      </c>
      <c r="B73" s="134" t="s">
        <v>190</v>
      </c>
      <c r="C73" s="137"/>
      <c r="D73" s="137"/>
      <c r="E73" s="136">
        <v>0</v>
      </c>
      <c r="F73" s="136"/>
      <c r="G73" s="136"/>
      <c r="H73" s="136">
        <v>2252385.63</v>
      </c>
      <c r="I73" s="136">
        <v>2252385.63</v>
      </c>
      <c r="J73" s="136">
        <v>2260904.87</v>
      </c>
      <c r="K73" s="136">
        <v>2260904.87</v>
      </c>
    </row>
    <row r="74" spans="1:11" x14ac:dyDescent="0.2">
      <c r="A74" s="134">
        <v>72</v>
      </c>
      <c r="B74" s="134" t="s">
        <v>113</v>
      </c>
      <c r="C74" s="137"/>
      <c r="D74" s="137">
        <v>0</v>
      </c>
      <c r="E74" s="136">
        <v>0</v>
      </c>
      <c r="F74" s="136">
        <v>4999453.5200049998</v>
      </c>
      <c r="G74" s="136">
        <v>4990839.0571950823</v>
      </c>
      <c r="H74" s="136">
        <v>6294392.0871950826</v>
      </c>
      <c r="I74" s="136">
        <v>13531013.317195084</v>
      </c>
      <c r="J74" s="136">
        <v>11632920.737195084</v>
      </c>
      <c r="K74" s="136">
        <v>11181618.177195083</v>
      </c>
    </row>
    <row r="75" spans="1:11" x14ac:dyDescent="0.2">
      <c r="A75" s="134">
        <v>73</v>
      </c>
      <c r="B75" s="134" t="s">
        <v>114</v>
      </c>
      <c r="C75" s="135"/>
      <c r="D75" s="135">
        <v>131228.63</v>
      </c>
      <c r="E75" s="136">
        <v>131228.63</v>
      </c>
      <c r="F75" s="136">
        <v>131228.63</v>
      </c>
      <c r="G75" s="136">
        <v>131228.63</v>
      </c>
      <c r="H75" s="136">
        <v>131228.63</v>
      </c>
      <c r="I75" s="136">
        <v>1819172.38</v>
      </c>
      <c r="J75" s="136">
        <v>1808362.65</v>
      </c>
      <c r="K75" s="136">
        <v>1585543.14</v>
      </c>
    </row>
    <row r="76" spans="1:11" x14ac:dyDescent="0.2">
      <c r="A76" s="134">
        <v>74</v>
      </c>
      <c r="B76" s="134" t="s">
        <v>115</v>
      </c>
      <c r="C76" s="137"/>
      <c r="D76" s="137">
        <v>56780241.409999996</v>
      </c>
      <c r="E76" s="136">
        <v>56780241.409999996</v>
      </c>
      <c r="F76" s="136">
        <v>56377277.992959999</v>
      </c>
      <c r="G76" s="136">
        <v>56755604.228350654</v>
      </c>
      <c r="H76" s="136">
        <v>56772157.168350652</v>
      </c>
      <c r="I76" s="136">
        <v>58776293.648350649</v>
      </c>
      <c r="J76" s="136">
        <v>60503687.128350645</v>
      </c>
      <c r="K76" s="136">
        <v>67277433.908350646</v>
      </c>
    </row>
    <row r="77" spans="1:11" x14ac:dyDescent="0.2">
      <c r="A77" s="134">
        <v>75</v>
      </c>
      <c r="B77" s="134" t="s">
        <v>116</v>
      </c>
      <c r="C77" s="135"/>
      <c r="D77" s="135">
        <v>1212368.18</v>
      </c>
      <c r="E77" s="136">
        <v>1212368.18</v>
      </c>
      <c r="F77" s="136">
        <v>5147415.2757599996</v>
      </c>
      <c r="G77" s="136">
        <v>6146822.5643128389</v>
      </c>
      <c r="H77" s="136">
        <v>7736840.7143128384</v>
      </c>
      <c r="I77" s="136">
        <v>14314397.774312839</v>
      </c>
      <c r="J77" s="136">
        <v>15629630.264312839</v>
      </c>
      <c r="K77" s="136">
        <v>15866501.57431284</v>
      </c>
    </row>
    <row r="78" spans="1:11" x14ac:dyDescent="0.2">
      <c r="A78" s="134">
        <v>76</v>
      </c>
      <c r="B78" s="134" t="s">
        <v>117</v>
      </c>
      <c r="C78" s="137"/>
      <c r="D78" s="137">
        <v>0</v>
      </c>
      <c r="E78" s="136"/>
      <c r="F78" s="136">
        <v>0</v>
      </c>
      <c r="G78" s="136">
        <v>0</v>
      </c>
      <c r="H78" s="136">
        <v>0</v>
      </c>
      <c r="I78" s="136">
        <v>0</v>
      </c>
      <c r="J78" s="136">
        <v>0</v>
      </c>
      <c r="K78" s="136">
        <v>0</v>
      </c>
    </row>
    <row r="79" spans="1:11" x14ac:dyDescent="0.2">
      <c r="A79" s="134">
        <v>77</v>
      </c>
      <c r="B79" s="134" t="s">
        <v>119</v>
      </c>
      <c r="C79" s="137"/>
      <c r="D79" s="137">
        <v>0</v>
      </c>
      <c r="E79" s="136">
        <v>43471130.090000004</v>
      </c>
      <c r="F79" s="136">
        <v>43471130.090000004</v>
      </c>
      <c r="G79" s="136">
        <v>43471130.090000004</v>
      </c>
      <c r="H79" s="136">
        <v>43471130.090000004</v>
      </c>
      <c r="I79" s="136">
        <v>43471130.090000004</v>
      </c>
      <c r="J79" s="136">
        <v>43471130.090000004</v>
      </c>
      <c r="K79" s="136">
        <v>43471130.090000004</v>
      </c>
    </row>
    <row r="80" spans="1:11" x14ac:dyDescent="0.2">
      <c r="A80" s="134">
        <v>78</v>
      </c>
      <c r="B80" s="134" t="s">
        <v>121</v>
      </c>
      <c r="C80" s="137"/>
      <c r="D80" s="137"/>
      <c r="E80" s="136">
        <v>0</v>
      </c>
      <c r="F80" s="136"/>
      <c r="G80" s="136">
        <v>0</v>
      </c>
      <c r="H80" s="136">
        <v>0</v>
      </c>
      <c r="I80" s="136">
        <v>0</v>
      </c>
      <c r="J80" s="136">
        <v>0</v>
      </c>
      <c r="K80" s="136">
        <v>0</v>
      </c>
    </row>
    <row r="81" spans="1:11" x14ac:dyDescent="0.2">
      <c r="A81" s="139"/>
      <c r="B81" s="139" t="s">
        <v>126</v>
      </c>
      <c r="C81" s="139"/>
      <c r="D81" s="139">
        <f t="shared" ref="D81:K81" si="0">SUM(D3:D80)</f>
        <v>251171932.88</v>
      </c>
      <c r="E81" s="139">
        <f t="shared" si="0"/>
        <v>304958185.21000004</v>
      </c>
      <c r="F81" s="139">
        <f t="shared" si="0"/>
        <v>477113151.30206609</v>
      </c>
      <c r="G81" s="139">
        <f t="shared" si="0"/>
        <v>504691421.45161772</v>
      </c>
      <c r="H81" s="139">
        <f t="shared" si="0"/>
        <v>578636835.58161771</v>
      </c>
      <c r="I81" s="139">
        <f t="shared" si="0"/>
        <v>747143563.08161736</v>
      </c>
      <c r="J81" s="139">
        <f t="shared" si="0"/>
        <v>772847417.73161745</v>
      </c>
      <c r="K81" s="139">
        <f t="shared" si="0"/>
        <v>804898510.91161752</v>
      </c>
    </row>
    <row r="82" spans="1:11" x14ac:dyDescent="0.2">
      <c r="F82" s="145"/>
      <c r="G82" s="145"/>
      <c r="H82" s="145"/>
      <c r="I82" s="145"/>
      <c r="J82" s="145"/>
      <c r="K82" s="145"/>
    </row>
    <row r="83" spans="1:11" x14ac:dyDescent="0.2">
      <c r="D83" s="143"/>
      <c r="E83" s="143"/>
      <c r="F83" s="143"/>
      <c r="G83" s="143"/>
      <c r="H83" s="143"/>
      <c r="I83" s="143"/>
      <c r="J83" s="143"/>
      <c r="K83" s="143"/>
    </row>
    <row r="84" spans="1:11" x14ac:dyDescent="0.2">
      <c r="K84" s="144"/>
    </row>
    <row r="85" spans="1:11" x14ac:dyDescent="0.2">
      <c r="E85" s="144"/>
      <c r="F85" s="144"/>
      <c r="G85" s="144"/>
      <c r="H85" s="144"/>
      <c r="I85" s="144"/>
      <c r="J85" s="144"/>
      <c r="K85" s="144"/>
    </row>
    <row r="87" spans="1:11" x14ac:dyDescent="0.2">
      <c r="E87" s="144"/>
      <c r="F87" s="144"/>
      <c r="G87" s="144"/>
      <c r="H87" s="144"/>
      <c r="I87" s="144"/>
      <c r="J87" s="144"/>
    </row>
    <row r="92" spans="1:11" x14ac:dyDescent="0.2">
      <c r="E92" s="144"/>
    </row>
  </sheetData>
  <conditionalFormatting sqref="B17:B18">
    <cfRule type="duplicateValues" dxfId="11" priority="10"/>
  </conditionalFormatting>
  <conditionalFormatting sqref="B27">
    <cfRule type="duplicateValues" dxfId="10" priority="9"/>
  </conditionalFormatting>
  <conditionalFormatting sqref="B31">
    <cfRule type="duplicateValues" dxfId="9" priority="8"/>
  </conditionalFormatting>
  <conditionalFormatting sqref="B36">
    <cfRule type="duplicateValues" dxfId="8" priority="7"/>
  </conditionalFormatting>
  <conditionalFormatting sqref="B47">
    <cfRule type="duplicateValues" dxfId="7" priority="6"/>
  </conditionalFormatting>
  <conditionalFormatting sqref="B64:B65">
    <cfRule type="duplicateValues" dxfId="6" priority="5"/>
  </conditionalFormatting>
  <conditionalFormatting sqref="B72">
    <cfRule type="duplicateValues" dxfId="5" priority="4"/>
  </conditionalFormatting>
  <conditionalFormatting sqref="B79">
    <cfRule type="duplicateValues" dxfId="4" priority="3"/>
  </conditionalFormatting>
  <conditionalFormatting sqref="B59:B62">
    <cfRule type="duplicateValues" dxfId="3" priority="11"/>
  </conditionalFormatting>
  <conditionalFormatting sqref="B3:B20 B22:B23 B25:B79">
    <cfRule type="duplicateValues" dxfId="2" priority="123"/>
  </conditionalFormatting>
  <conditionalFormatting sqref="A3:A80">
    <cfRule type="duplicateValues" dxfId="1" priority="126"/>
  </conditionalFormatting>
  <conditionalFormatting sqref="B24">
    <cfRule type="duplicateValues" dxfId="0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defaultRowHeight="15" x14ac:dyDescent="0.25"/>
  <cols>
    <col min="1" max="1" width="14.42578125" style="45" customWidth="1"/>
    <col min="2" max="2" width="14.5703125" style="45" bestFit="1" customWidth="1"/>
    <col min="3" max="3" width="11.5703125" style="45" bestFit="1" customWidth="1"/>
    <col min="4" max="4" width="13.28515625" style="45" bestFit="1" customWidth="1"/>
    <col min="5" max="5" width="14.42578125" style="45" bestFit="1" customWidth="1"/>
    <col min="6" max="6" width="13.7109375" style="45" bestFit="1" customWidth="1"/>
    <col min="7" max="7" width="13.28515625" style="45" bestFit="1" customWidth="1"/>
    <col min="8" max="12" width="13.42578125" style="45" bestFit="1" customWidth="1"/>
    <col min="13" max="16384" width="9.140625" style="45"/>
  </cols>
  <sheetData>
    <row r="1" spans="1:12" x14ac:dyDescent="0.25">
      <c r="E1" s="146" t="s">
        <v>200</v>
      </c>
    </row>
    <row r="3" spans="1:12" x14ac:dyDescent="0.25">
      <c r="A3" s="147" t="s">
        <v>0</v>
      </c>
      <c r="B3" s="147">
        <v>2008</v>
      </c>
      <c r="C3" s="147">
        <v>2009</v>
      </c>
      <c r="D3" s="147">
        <v>2010</v>
      </c>
      <c r="E3" s="147">
        <v>2011</v>
      </c>
      <c r="F3" s="147">
        <v>2012</v>
      </c>
      <c r="G3" s="147">
        <v>2013</v>
      </c>
      <c r="H3" s="147">
        <v>2014</v>
      </c>
      <c r="I3" s="147">
        <v>2015</v>
      </c>
      <c r="J3" s="147">
        <v>2016</v>
      </c>
      <c r="K3" s="147">
        <v>2017</v>
      </c>
      <c r="L3" s="147">
        <v>2018</v>
      </c>
    </row>
    <row r="4" spans="1:12" s="151" customFormat="1" x14ac:dyDescent="0.25">
      <c r="A4" s="152" t="s">
        <v>17</v>
      </c>
      <c r="B4" s="152"/>
      <c r="C4" s="152"/>
      <c r="D4" s="152"/>
      <c r="E4" s="3"/>
      <c r="F4" s="154"/>
      <c r="G4" s="3"/>
      <c r="H4" s="3"/>
      <c r="I4" s="3"/>
      <c r="J4" s="3"/>
      <c r="K4" s="3"/>
      <c r="L4" s="3">
        <v>2280796.36</v>
      </c>
    </row>
    <row r="5" spans="1:12" s="151" customFormat="1" x14ac:dyDescent="0.25">
      <c r="A5" s="152" t="s">
        <v>18</v>
      </c>
      <c r="B5" s="152"/>
      <c r="C5" s="152"/>
      <c r="D5" s="152"/>
      <c r="E5" s="3">
        <v>38350248.5</v>
      </c>
      <c r="F5" s="154">
        <v>42488.43</v>
      </c>
      <c r="G5" s="3">
        <v>1427664.63332</v>
      </c>
      <c r="H5" s="3">
        <v>2982066.1351327584</v>
      </c>
      <c r="I5" s="3">
        <v>746773.66</v>
      </c>
      <c r="J5" s="3">
        <v>3120473.5915676332</v>
      </c>
      <c r="K5" s="3">
        <v>321838.34999999998</v>
      </c>
      <c r="L5" s="3">
        <v>3416242.16</v>
      </c>
    </row>
    <row r="6" spans="1:12" s="151" customFormat="1" x14ac:dyDescent="0.25">
      <c r="A6" s="152" t="s">
        <v>4</v>
      </c>
      <c r="B6" s="152"/>
      <c r="C6" s="152"/>
      <c r="D6" s="152"/>
      <c r="E6" s="3"/>
      <c r="F6" s="154"/>
      <c r="G6" s="3"/>
      <c r="H6" s="3"/>
      <c r="I6" s="3"/>
      <c r="J6" s="3">
        <v>427762.04790247168</v>
      </c>
      <c r="K6" s="3"/>
      <c r="L6" s="3"/>
    </row>
    <row r="7" spans="1:12" s="151" customFormat="1" x14ac:dyDescent="0.25">
      <c r="A7" s="152" t="s">
        <v>5</v>
      </c>
      <c r="B7" s="152"/>
      <c r="C7" s="152"/>
      <c r="D7" s="152"/>
      <c r="E7" s="3">
        <v>48907267.969999999</v>
      </c>
      <c r="F7" s="153">
        <v>953484.32</v>
      </c>
      <c r="G7" s="3">
        <v>232262.93</v>
      </c>
      <c r="H7" s="3">
        <v>2602707.8500674055</v>
      </c>
      <c r="I7" s="3">
        <v>1794990.5528511822</v>
      </c>
      <c r="J7" s="3">
        <v>-586311.78557912959</v>
      </c>
      <c r="K7" s="3"/>
      <c r="L7" s="3">
        <v>198735.2</v>
      </c>
    </row>
    <row r="8" spans="1:12" s="151" customFormat="1" x14ac:dyDescent="0.25">
      <c r="A8" s="152" t="s">
        <v>201</v>
      </c>
      <c r="B8" s="152"/>
      <c r="C8" s="152"/>
      <c r="D8" s="152"/>
      <c r="E8" s="3"/>
      <c r="F8" s="154"/>
      <c r="G8" s="3"/>
      <c r="H8" s="3"/>
      <c r="I8" s="3"/>
      <c r="J8" s="3"/>
      <c r="K8" s="3">
        <v>20416.22</v>
      </c>
      <c r="L8" s="3">
        <v>19624.46</v>
      </c>
    </row>
    <row r="9" spans="1:12" s="151" customFormat="1" x14ac:dyDescent="0.25">
      <c r="A9" s="149" t="s">
        <v>126</v>
      </c>
      <c r="B9" s="155">
        <v>1100000</v>
      </c>
      <c r="C9" s="149">
        <v>685952.00140044</v>
      </c>
      <c r="D9" s="149">
        <v>1520113.36008075</v>
      </c>
      <c r="E9" s="149">
        <f t="shared" ref="E9:K9" si="0">SUM(E4:E8)</f>
        <v>87257516.469999999</v>
      </c>
      <c r="F9" s="149">
        <f t="shared" si="0"/>
        <v>995972.75</v>
      </c>
      <c r="G9" s="149">
        <f t="shared" si="0"/>
        <v>1659927.56332</v>
      </c>
      <c r="H9" s="149">
        <f t="shared" si="0"/>
        <v>5584773.9852001639</v>
      </c>
      <c r="I9" s="149">
        <f t="shared" si="0"/>
        <v>2541764.2128511821</v>
      </c>
      <c r="J9" s="149">
        <f t="shared" si="0"/>
        <v>2961923.8538909755</v>
      </c>
      <c r="K9" s="149">
        <f t="shared" si="0"/>
        <v>342254.56999999995</v>
      </c>
      <c r="L9" s="149">
        <f>SUM(L4:L8)</f>
        <v>5915398.1799999997</v>
      </c>
    </row>
    <row r="10" spans="1:12" s="151" customFormat="1" x14ac:dyDescent="0.25"/>
    <row r="11" spans="1:12" s="151" customFormat="1" x14ac:dyDescent="0.25"/>
    <row r="12" spans="1:12" x14ac:dyDescent="0.25">
      <c r="E12" s="150"/>
    </row>
    <row r="14" spans="1:12" x14ac:dyDescent="0.25">
      <c r="H14" s="15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defaultRowHeight="15" x14ac:dyDescent="0.25"/>
  <cols>
    <col min="1" max="1" width="15.7109375" customWidth="1"/>
    <col min="2" max="2" width="12.140625" bestFit="1" customWidth="1"/>
    <col min="3" max="3" width="10.5703125" bestFit="1" customWidth="1"/>
    <col min="4" max="4" width="12.140625" bestFit="1" customWidth="1"/>
    <col min="5" max="5" width="14.140625" bestFit="1" customWidth="1"/>
    <col min="6" max="9" width="13.28515625" bestFit="1" customWidth="1"/>
    <col min="10" max="12" width="15.28515625" customWidth="1"/>
  </cols>
  <sheetData>
    <row r="1" spans="1:12" x14ac:dyDescent="0.25">
      <c r="E1" s="146" t="s">
        <v>202</v>
      </c>
    </row>
    <row r="3" spans="1:12" x14ac:dyDescent="0.25">
      <c r="A3" s="148" t="s">
        <v>0</v>
      </c>
      <c r="B3" s="148">
        <v>2008</v>
      </c>
      <c r="C3" s="148">
        <v>2009</v>
      </c>
      <c r="D3" s="148">
        <v>2010</v>
      </c>
      <c r="E3" s="148">
        <v>2011</v>
      </c>
      <c r="F3" s="148">
        <v>2012</v>
      </c>
      <c r="G3" s="148">
        <v>2013</v>
      </c>
      <c r="H3" s="148">
        <v>2014</v>
      </c>
      <c r="I3" s="148">
        <v>2015</v>
      </c>
      <c r="J3" s="148">
        <v>2016</v>
      </c>
      <c r="K3" s="148">
        <v>2017</v>
      </c>
      <c r="L3" s="148">
        <v>2018</v>
      </c>
    </row>
    <row r="4" spans="1:12" s="157" customFormat="1" x14ac:dyDescent="0.25">
      <c r="A4" s="156" t="s">
        <v>17</v>
      </c>
      <c r="B4" s="156"/>
      <c r="C4" s="156"/>
      <c r="D4" s="156"/>
      <c r="E4" s="35"/>
      <c r="F4" s="35"/>
      <c r="G4" s="35"/>
      <c r="H4" s="35"/>
      <c r="I4" s="35"/>
      <c r="J4" s="35"/>
      <c r="K4" s="35"/>
      <c r="L4" s="35">
        <v>1908892.2225421353</v>
      </c>
    </row>
    <row r="5" spans="1:12" s="157" customFormat="1" x14ac:dyDescent="0.25">
      <c r="A5" s="156" t="s">
        <v>18</v>
      </c>
      <c r="B5" s="156"/>
      <c r="C5" s="156"/>
      <c r="D5" s="156"/>
      <c r="E5" s="35">
        <v>38350248.5</v>
      </c>
      <c r="F5" s="35">
        <v>38390743.75</v>
      </c>
      <c r="G5" s="35">
        <v>39818408.383320004</v>
      </c>
      <c r="H5" s="35">
        <v>42800474.518452764</v>
      </c>
      <c r="I5" s="35">
        <v>43547248.17845276</v>
      </c>
      <c r="J5" s="35">
        <v>46667721.770020396</v>
      </c>
      <c r="K5" s="35">
        <v>56442115.894312419</v>
      </c>
      <c r="L5" s="35">
        <v>58266348.700637698</v>
      </c>
    </row>
    <row r="6" spans="1:12" s="157" customFormat="1" x14ac:dyDescent="0.25">
      <c r="A6" s="156" t="s">
        <v>4</v>
      </c>
      <c r="B6" s="156"/>
      <c r="C6" s="156"/>
      <c r="D6" s="156"/>
      <c r="E6" s="35"/>
      <c r="F6" s="35"/>
      <c r="G6" s="35"/>
      <c r="H6" s="35"/>
      <c r="I6" s="35"/>
      <c r="J6" s="35">
        <v>427762.04790247168</v>
      </c>
      <c r="K6" s="35">
        <v>386682.74716168654</v>
      </c>
      <c r="L6" s="35">
        <v>377592.50732568227</v>
      </c>
    </row>
    <row r="7" spans="1:12" s="157" customFormat="1" x14ac:dyDescent="0.25">
      <c r="A7" s="156" t="s">
        <v>5</v>
      </c>
      <c r="B7" s="156"/>
      <c r="C7" s="156"/>
      <c r="D7" s="156"/>
      <c r="E7" s="35">
        <v>48907267.969999999</v>
      </c>
      <c r="F7" s="35">
        <v>49324786.07</v>
      </c>
      <c r="G7" s="35">
        <v>49557049</v>
      </c>
      <c r="H7" s="35">
        <v>52159756.850067407</v>
      </c>
      <c r="I7" s="35">
        <v>53954747.402918592</v>
      </c>
      <c r="J7" s="35">
        <v>53368435.617339462</v>
      </c>
      <c r="K7" s="35">
        <v>47061777.146530136</v>
      </c>
      <c r="L7" s="35">
        <v>48699262.537814312</v>
      </c>
    </row>
    <row r="8" spans="1:12" s="157" customFormat="1" x14ac:dyDescent="0.25">
      <c r="A8" s="156" t="s">
        <v>201</v>
      </c>
      <c r="B8" s="156"/>
      <c r="C8" s="156"/>
      <c r="D8" s="156"/>
      <c r="E8" s="35"/>
      <c r="F8" s="35"/>
      <c r="G8" s="35"/>
      <c r="H8" s="35"/>
      <c r="I8" s="35"/>
      <c r="J8" s="35"/>
      <c r="K8" s="35">
        <v>17782.857258090975</v>
      </c>
      <c r="L8" s="35">
        <v>34125.166942489588</v>
      </c>
    </row>
    <row r="9" spans="1:12" s="157" customFormat="1" x14ac:dyDescent="0.25">
      <c r="A9" s="158" t="s">
        <v>126</v>
      </c>
      <c r="B9" s="158">
        <v>6000000</v>
      </c>
      <c r="C9" s="158">
        <v>690000</v>
      </c>
      <c r="D9" s="158">
        <v>1300000</v>
      </c>
      <c r="E9" s="158">
        <f>SUM(E4:E8)</f>
        <v>87257516.469999999</v>
      </c>
      <c r="F9" s="158">
        <f t="shared" ref="F9:J9" si="0">SUM(F4:F8)</f>
        <v>87715529.819999993</v>
      </c>
      <c r="G9" s="158">
        <f t="shared" si="0"/>
        <v>89375457.383320004</v>
      </c>
      <c r="H9" s="158">
        <f t="shared" si="0"/>
        <v>94960231.36852017</v>
      </c>
      <c r="I9" s="158">
        <f t="shared" si="0"/>
        <v>97501995.581371352</v>
      </c>
      <c r="J9" s="158">
        <f t="shared" si="0"/>
        <v>100463919.43526232</v>
      </c>
      <c r="K9" s="158">
        <f t="shared" ref="K9" si="1">SUM(K4:K8)</f>
        <v>103908358.64526235</v>
      </c>
      <c r="L9" s="158">
        <f t="shared" ref="L9" si="2">SUM(L4:L8)</f>
        <v>109286221.13526233</v>
      </c>
    </row>
    <row r="10" spans="1:12" x14ac:dyDescent="0.25">
      <c r="E10" s="151"/>
      <c r="F10" s="151"/>
      <c r="G10" s="151"/>
      <c r="H10" s="151"/>
      <c r="I10" s="151"/>
      <c r="J10" s="151"/>
      <c r="K10" s="151"/>
      <c r="L10" s="151"/>
    </row>
    <row r="11" spans="1:12" x14ac:dyDescent="0.25">
      <c r="F11" s="151"/>
      <c r="G11" s="151"/>
      <c r="H11" s="151"/>
      <c r="I11" s="151"/>
      <c r="J11" s="151"/>
      <c r="K11" s="151"/>
      <c r="L11" s="1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zoomScale="70" zoomScaleNormal="70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F37" sqref="F37"/>
    </sheetView>
  </sheetViews>
  <sheetFormatPr defaultColWidth="24" defaultRowHeight="15" x14ac:dyDescent="0.25"/>
  <cols>
    <col min="1" max="1" width="32.140625" style="40" customWidth="1"/>
    <col min="2" max="6" width="12.85546875" style="40" customWidth="1"/>
    <col min="7" max="7" width="13.85546875" style="40" customWidth="1"/>
    <col min="8" max="8" width="12.85546875" style="40" customWidth="1"/>
    <col min="9" max="9" width="14.85546875" style="40" bestFit="1" customWidth="1"/>
    <col min="10" max="10" width="15.140625" style="40" bestFit="1" customWidth="1"/>
    <col min="11" max="11" width="15" style="40" bestFit="1" customWidth="1"/>
    <col min="12" max="12" width="12.85546875" style="40" bestFit="1" customWidth="1"/>
    <col min="13" max="16384" width="24" style="40"/>
  </cols>
  <sheetData>
    <row r="2" spans="1:11" s="32" customFormat="1" ht="15.75" thickBot="1" x14ac:dyDescent="0.3">
      <c r="A2" s="32" t="s">
        <v>28</v>
      </c>
    </row>
    <row r="3" spans="1:11" s="32" customFormat="1" ht="15.75" thickBot="1" x14ac:dyDescent="0.3">
      <c r="A3" s="33" t="s">
        <v>0</v>
      </c>
      <c r="B3" s="34">
        <v>2012</v>
      </c>
      <c r="C3" s="34">
        <v>2013</v>
      </c>
      <c r="D3" s="34">
        <v>2014</v>
      </c>
      <c r="E3" s="34">
        <v>2015</v>
      </c>
      <c r="F3" s="34">
        <v>2016</v>
      </c>
      <c r="G3" s="34">
        <v>2017</v>
      </c>
      <c r="H3" s="34">
        <v>2018</v>
      </c>
    </row>
    <row r="4" spans="1:11" s="32" customFormat="1" x14ac:dyDescent="0.25">
      <c r="A4" s="1" t="s">
        <v>11</v>
      </c>
      <c r="B4" s="35">
        <v>254.96324435</v>
      </c>
      <c r="C4" s="35">
        <v>257.64242016999998</v>
      </c>
      <c r="D4" s="35">
        <v>458.91299646574055</v>
      </c>
      <c r="E4" s="35">
        <v>379.84455921</v>
      </c>
      <c r="F4" s="35">
        <v>342.25278281000004</v>
      </c>
      <c r="G4" s="35">
        <v>356.43650056000001</v>
      </c>
      <c r="H4" s="35">
        <v>381.91159849000002</v>
      </c>
      <c r="I4" s="36">
        <f>H4/G4-1</f>
        <v>7.1471630683097587E-2</v>
      </c>
    </row>
    <row r="5" spans="1:11" s="32" customFormat="1" x14ac:dyDescent="0.25">
      <c r="A5" s="1" t="s">
        <v>12</v>
      </c>
      <c r="B5" s="35">
        <v>0.99597274999999996</v>
      </c>
      <c r="C5" s="35">
        <v>1.6599275633199999</v>
      </c>
      <c r="D5" s="35">
        <v>5.5847739852001643</v>
      </c>
      <c r="E5" s="35">
        <v>2.5417642128511821</v>
      </c>
      <c r="F5" s="35">
        <v>2.9619238538909753</v>
      </c>
      <c r="G5" s="35">
        <v>0.34225456999999998</v>
      </c>
      <c r="H5" s="35">
        <v>5.9153981799999995</v>
      </c>
      <c r="I5" s="36">
        <f t="shared" ref="I5:I7" si="0">H5/G5-1</f>
        <v>16.283620727109646</v>
      </c>
    </row>
    <row r="6" spans="1:11" s="32" customFormat="1" x14ac:dyDescent="0.25">
      <c r="A6" s="1" t="s">
        <v>13</v>
      </c>
      <c r="B6" s="35">
        <v>153.31182126999997</v>
      </c>
      <c r="C6" s="35">
        <v>168.415506823832</v>
      </c>
      <c r="D6" s="35">
        <v>96.309231184367846</v>
      </c>
      <c r="E6" s="35">
        <v>93.865250539999991</v>
      </c>
      <c r="F6" s="35">
        <v>195.94322485000001</v>
      </c>
      <c r="G6" s="35">
        <v>95.417031499999993</v>
      </c>
      <c r="H6" s="35">
        <v>75.180217370000008</v>
      </c>
      <c r="I6" s="36">
        <f t="shared" si="0"/>
        <v>-0.21208807077591785</v>
      </c>
      <c r="K6" s="71"/>
    </row>
    <row r="7" spans="1:11" s="32" customFormat="1" ht="15.75" thickBot="1" x14ac:dyDescent="0.3">
      <c r="A7" s="38" t="s">
        <v>14</v>
      </c>
      <c r="B7" s="72">
        <f t="shared" ref="B7:H7" si="1">SUM(B4:B6)</f>
        <v>409.27103836999993</v>
      </c>
      <c r="C7" s="72">
        <f t="shared" si="1"/>
        <v>427.71785455715201</v>
      </c>
      <c r="D7" s="39">
        <f t="shared" si="1"/>
        <v>560.80700163530855</v>
      </c>
      <c r="E7" s="39">
        <f t="shared" si="1"/>
        <v>476.25157396285118</v>
      </c>
      <c r="F7" s="39">
        <f t="shared" si="1"/>
        <v>541.15793151389107</v>
      </c>
      <c r="G7" s="172">
        <f t="shared" si="1"/>
        <v>452.19578663000004</v>
      </c>
      <c r="H7" s="39">
        <f t="shared" si="1"/>
        <v>463.00721404000001</v>
      </c>
      <c r="I7" s="36">
        <f t="shared" si="0"/>
        <v>2.3908730973750014E-2</v>
      </c>
      <c r="K7" s="71"/>
    </row>
    <row r="8" spans="1:11" s="32" customFormat="1" x14ac:dyDescent="0.25">
      <c r="A8" s="40"/>
      <c r="B8" s="40"/>
      <c r="C8" s="41">
        <f t="shared" ref="C8:F8" si="2">C7/B7-1</f>
        <v>4.5072371259447186E-2</v>
      </c>
      <c r="D8" s="41">
        <f t="shared" si="2"/>
        <v>0.31116107419914374</v>
      </c>
      <c r="E8" s="41">
        <f t="shared" si="2"/>
        <v>-0.15077455778172244</v>
      </c>
      <c r="F8" s="41">
        <f t="shared" si="2"/>
        <v>0.13628586465543679</v>
      </c>
      <c r="G8" s="41">
        <f>G7/F7-1</f>
        <v>-0.16439220364934715</v>
      </c>
      <c r="H8" s="41">
        <f>H7/G7-1</f>
        <v>2.3908730973750014E-2</v>
      </c>
      <c r="K8" s="71"/>
    </row>
    <row r="9" spans="1:11" ht="15.75" thickBot="1" x14ac:dyDescent="0.3">
      <c r="A9" s="32" t="s">
        <v>29</v>
      </c>
      <c r="B9" s="32"/>
      <c r="C9" s="32"/>
      <c r="D9" s="32"/>
      <c r="E9" s="32"/>
      <c r="F9" s="32"/>
      <c r="G9" s="32"/>
      <c r="H9" s="32"/>
      <c r="K9" s="44"/>
    </row>
    <row r="10" spans="1:11" ht="15.75" thickBot="1" x14ac:dyDescent="0.3">
      <c r="A10" s="33" t="s">
        <v>0</v>
      </c>
      <c r="B10" s="34">
        <v>2012</v>
      </c>
      <c r="C10" s="34">
        <v>2013</v>
      </c>
      <c r="D10" s="34">
        <v>2014</v>
      </c>
      <c r="E10" s="34">
        <v>2015</v>
      </c>
      <c r="F10" s="34">
        <v>2016</v>
      </c>
      <c r="G10" s="34">
        <v>2017</v>
      </c>
      <c r="H10" s="34">
        <v>2018</v>
      </c>
    </row>
    <row r="11" spans="1:11" x14ac:dyDescent="0.25">
      <c r="A11" s="1" t="s">
        <v>11</v>
      </c>
      <c r="B11" s="35">
        <v>715.93178855000008</v>
      </c>
      <c r="C11" s="35">
        <v>837.65385457645198</v>
      </c>
      <c r="D11" s="35">
        <v>1152.396273608279</v>
      </c>
      <c r="E11" s="35">
        <v>1401.8028780082789</v>
      </c>
      <c r="F11" s="35">
        <v>1680.2884074682788</v>
      </c>
      <c r="G11" s="35">
        <v>1959.3024979682787</v>
      </c>
      <c r="H11" s="35">
        <v>2283.7086562382788</v>
      </c>
      <c r="I11" s="36">
        <f>H11/G11-1</f>
        <v>0.16557226799149016</v>
      </c>
    </row>
    <row r="12" spans="1:11" x14ac:dyDescent="0.25">
      <c r="A12" s="1" t="s">
        <v>12</v>
      </c>
      <c r="B12" s="35">
        <v>87.759438540000019</v>
      </c>
      <c r="C12" s="35">
        <v>89.375457383319997</v>
      </c>
      <c r="D12" s="35">
        <v>94.960231368520169</v>
      </c>
      <c r="E12" s="35">
        <v>97.501995581371347</v>
      </c>
      <c r="F12" s="35">
        <v>100.46391943526233</v>
      </c>
      <c r="G12" s="35">
        <v>103.90835864526233</v>
      </c>
      <c r="H12" s="35">
        <v>109.28622113526232</v>
      </c>
      <c r="I12" s="36">
        <f t="shared" ref="I12:I14" si="3">H12/G12-1</f>
        <v>5.1755821765597787E-2</v>
      </c>
    </row>
    <row r="13" spans="1:11" x14ac:dyDescent="0.25">
      <c r="A13" s="1" t="s">
        <v>13</v>
      </c>
      <c r="B13" s="35">
        <v>304.95818521000001</v>
      </c>
      <c r="C13" s="35">
        <v>477.113151302066</v>
      </c>
      <c r="D13" s="35">
        <v>504.69142145161766</v>
      </c>
      <c r="E13" s="35">
        <v>578.63683558161767</v>
      </c>
      <c r="F13" s="35">
        <v>747.14356308161746</v>
      </c>
      <c r="G13" s="35">
        <v>772.8474177316175</v>
      </c>
      <c r="H13" s="35">
        <v>804.89851091161745</v>
      </c>
      <c r="I13" s="36">
        <f t="shared" si="3"/>
        <v>4.1471437239284592E-2</v>
      </c>
    </row>
    <row r="14" spans="1:11" ht="15.75" thickBot="1" x14ac:dyDescent="0.3">
      <c r="A14" s="38" t="s">
        <v>199</v>
      </c>
      <c r="B14" s="72">
        <f t="shared" ref="B14:H14" si="4">SUM(B11:B13)</f>
        <v>1108.6494123000002</v>
      </c>
      <c r="C14" s="72">
        <f t="shared" si="4"/>
        <v>1404.142463261838</v>
      </c>
      <c r="D14" s="39">
        <f t="shared" si="4"/>
        <v>1752.0479264284168</v>
      </c>
      <c r="E14" s="39">
        <f t="shared" si="4"/>
        <v>2077.941709171268</v>
      </c>
      <c r="F14" s="39">
        <f t="shared" si="4"/>
        <v>2527.8958899851586</v>
      </c>
      <c r="G14" s="39">
        <f t="shared" si="4"/>
        <v>2836.0582743451587</v>
      </c>
      <c r="H14" s="39">
        <f t="shared" si="4"/>
        <v>3197.8933882851584</v>
      </c>
      <c r="I14" s="36">
        <f t="shared" si="3"/>
        <v>0.12758380785512835</v>
      </c>
    </row>
    <row r="15" spans="1:11" x14ac:dyDescent="0.25">
      <c r="C15" s="41">
        <f t="shared" ref="C15" si="5">C14/B14-1</f>
        <v>0.2665342602300298</v>
      </c>
      <c r="D15" s="41">
        <f t="shared" ref="D15" si="6">D14/C14-1</f>
        <v>0.2477707727450893</v>
      </c>
      <c r="E15" s="41">
        <f t="shared" ref="E15" si="7">E14/D14-1</f>
        <v>0.18600734479175585</v>
      </c>
      <c r="F15" s="41">
        <f t="shared" ref="F15" si="8">F14/E14-1</f>
        <v>0.21653840376174127</v>
      </c>
      <c r="G15" s="41">
        <f>G14/F14-1</f>
        <v>0.12190469772938672</v>
      </c>
      <c r="H15" s="41">
        <f>H14/G14-1</f>
        <v>0.12758380785512835</v>
      </c>
    </row>
    <row r="35" spans="1:9" s="32" customFormat="1" x14ac:dyDescent="0.25">
      <c r="A35" s="25" t="s">
        <v>158</v>
      </c>
      <c r="B35" s="26"/>
      <c r="C35" s="26">
        <v>2013</v>
      </c>
      <c r="D35" s="27">
        <v>2014</v>
      </c>
      <c r="E35" s="27">
        <v>2015</v>
      </c>
      <c r="F35" s="27">
        <v>2016</v>
      </c>
      <c r="G35" s="27">
        <v>2017</v>
      </c>
      <c r="H35" s="27">
        <v>2018</v>
      </c>
    </row>
    <row r="36" spans="1:9" s="32" customFormat="1" x14ac:dyDescent="0.25">
      <c r="A36" s="28" t="s">
        <v>159</v>
      </c>
      <c r="B36" s="29"/>
      <c r="C36" s="24">
        <v>74.2</v>
      </c>
      <c r="D36" s="24">
        <v>129.6</v>
      </c>
      <c r="E36" s="24">
        <v>109.99999999999999</v>
      </c>
      <c r="F36" s="24">
        <v>83.57479583215995</v>
      </c>
      <c r="G36" s="24">
        <v>78.205880829999998</v>
      </c>
      <c r="H36" s="24">
        <v>137.26872695</v>
      </c>
      <c r="I36" s="36">
        <f>H36/G36-1</f>
        <v>0.75522256757631623</v>
      </c>
    </row>
    <row r="37" spans="1:9" s="32" customFormat="1" x14ac:dyDescent="0.25">
      <c r="A37" s="28" t="s">
        <v>160</v>
      </c>
      <c r="B37" s="29"/>
      <c r="C37" s="24">
        <v>39</v>
      </c>
      <c r="D37" s="24">
        <v>17.5</v>
      </c>
      <c r="E37" s="24">
        <v>58.9</v>
      </c>
      <c r="F37" s="24">
        <v>126.56713601802309</v>
      </c>
      <c r="G37" s="24">
        <v>153.47190693000002</v>
      </c>
      <c r="H37" s="24">
        <v>94.702537230000004</v>
      </c>
      <c r="I37" s="36">
        <f t="shared" ref="I37:I39" si="9">H37/G37-1</f>
        <v>-0.38293242636781255</v>
      </c>
    </row>
    <row r="38" spans="1:9" s="32" customFormat="1" x14ac:dyDescent="0.25">
      <c r="A38" s="28" t="s">
        <v>161</v>
      </c>
      <c r="B38" s="29"/>
      <c r="C38" s="24">
        <v>144.4</v>
      </c>
      <c r="D38" s="24">
        <v>311.8</v>
      </c>
      <c r="E38" s="24">
        <v>210.9</v>
      </c>
      <c r="F38" s="24">
        <v>132.15806814981696</v>
      </c>
      <c r="G38" s="24">
        <v>124.75871279</v>
      </c>
      <c r="H38" s="24">
        <v>149.94033430000002</v>
      </c>
      <c r="I38" s="36">
        <f t="shared" si="9"/>
        <v>0.20184258836003677</v>
      </c>
    </row>
    <row r="39" spans="1:9" s="32" customFormat="1" x14ac:dyDescent="0.25">
      <c r="A39" s="30" t="s">
        <v>126</v>
      </c>
      <c r="B39" s="31"/>
      <c r="C39" s="31">
        <f>SUM(C36:C38)</f>
        <v>257.60000000000002</v>
      </c>
      <c r="D39" s="31">
        <f t="shared" ref="D39:H39" si="10">SUM(D36:D38)</f>
        <v>458.9</v>
      </c>
      <c r="E39" s="31">
        <f t="shared" si="10"/>
        <v>379.79999999999995</v>
      </c>
      <c r="F39" s="31">
        <f t="shared" si="10"/>
        <v>342.29999999999995</v>
      </c>
      <c r="G39" s="31">
        <f t="shared" si="10"/>
        <v>356.43650055000001</v>
      </c>
      <c r="H39" s="31">
        <f t="shared" si="10"/>
        <v>381.91159848000001</v>
      </c>
      <c r="I39" s="36">
        <f t="shared" si="9"/>
        <v>7.1471630685102649E-2</v>
      </c>
    </row>
    <row r="40" spans="1:9" s="32" customFormat="1" x14ac:dyDescent="0.25">
      <c r="B40" s="42"/>
      <c r="C40" s="43"/>
      <c r="D40" s="43"/>
      <c r="E40" s="43">
        <f t="shared" ref="E40:F40" si="11">E36+E37</f>
        <v>168.89999999999998</v>
      </c>
      <c r="F40" s="43">
        <f t="shared" si="11"/>
        <v>210.14193185018303</v>
      </c>
      <c r="G40" s="43">
        <f>G36+G37</f>
        <v>231.67778776</v>
      </c>
      <c r="H40" s="43">
        <f>H36+H37</f>
        <v>231.97126417999999</v>
      </c>
    </row>
    <row r="41" spans="1:9" s="32" customFormat="1" x14ac:dyDescent="0.25">
      <c r="B41" s="42"/>
    </row>
    <row r="42" spans="1:9" s="32" customFormat="1" x14ac:dyDescent="0.25">
      <c r="A42" s="25" t="s">
        <v>162</v>
      </c>
      <c r="B42" s="26"/>
      <c r="C42" s="26">
        <v>2013</v>
      </c>
      <c r="D42" s="27">
        <v>2014</v>
      </c>
      <c r="E42" s="27">
        <v>2015</v>
      </c>
      <c r="F42" s="27">
        <v>2016</v>
      </c>
      <c r="G42" s="27">
        <v>2017</v>
      </c>
      <c r="H42" s="27">
        <v>2018</v>
      </c>
    </row>
    <row r="43" spans="1:9" s="32" customFormat="1" x14ac:dyDescent="0.25">
      <c r="A43" s="28" t="s">
        <v>159</v>
      </c>
      <c r="B43" s="29"/>
      <c r="C43" s="24">
        <v>373.64460362941742</v>
      </c>
      <c r="D43" s="24">
        <v>503.15633081662759</v>
      </c>
      <c r="E43" s="24">
        <v>619.73456583448558</v>
      </c>
      <c r="F43" s="24">
        <v>701.84948786733344</v>
      </c>
      <c r="G43" s="24">
        <v>786.30776931802302</v>
      </c>
      <c r="H43" s="24">
        <v>890.88091439802304</v>
      </c>
      <c r="I43" s="36">
        <f>H43/G43-1</f>
        <v>0.13299263871028244</v>
      </c>
    </row>
    <row r="44" spans="1:9" s="32" customFormat="1" x14ac:dyDescent="0.25">
      <c r="A44" s="28" t="s">
        <v>160</v>
      </c>
      <c r="B44" s="29"/>
      <c r="C44" s="24">
        <v>126.71512655205349</v>
      </c>
      <c r="D44" s="24">
        <v>144.18748589776968</v>
      </c>
      <c r="E44" s="24">
        <v>74.890545163403445</v>
      </c>
      <c r="F44" s="24">
        <v>170.77552127789295</v>
      </c>
      <c r="G44" s="24">
        <v>282.24818692244298</v>
      </c>
      <c r="H44" s="24">
        <v>378.76639706244299</v>
      </c>
      <c r="I44" s="36">
        <f t="shared" ref="I44:I46" si="12">H44/G44-1</f>
        <v>0.3419621971443223</v>
      </c>
    </row>
    <row r="45" spans="1:9" s="32" customFormat="1" x14ac:dyDescent="0.25">
      <c r="A45" s="28" t="s">
        <v>161</v>
      </c>
      <c r="B45" s="29"/>
      <c r="C45" s="24">
        <v>337.34026981852918</v>
      </c>
      <c r="D45" s="24">
        <v>504.85618328560275</v>
      </c>
      <c r="E45" s="24">
        <v>707.17488900211072</v>
      </c>
      <c r="F45" s="24">
        <v>807.67499085477391</v>
      </c>
      <c r="G45" s="24">
        <v>890.74654172781277</v>
      </c>
      <c r="H45" s="24">
        <v>1014.0613447778129</v>
      </c>
      <c r="I45" s="36">
        <f>H45/G45-1</f>
        <v>0.1384398336375261</v>
      </c>
    </row>
    <row r="46" spans="1:9" s="32" customFormat="1" x14ac:dyDescent="0.25">
      <c r="A46" s="30" t="s">
        <v>126</v>
      </c>
      <c r="B46" s="31"/>
      <c r="C46" s="31">
        <f>SUM(C43:C45)</f>
        <v>837.7</v>
      </c>
      <c r="D46" s="31">
        <f t="shared" ref="D46:G46" si="13">SUM(D43:D45)</f>
        <v>1152.2</v>
      </c>
      <c r="E46" s="31">
        <f t="shared" si="13"/>
        <v>1401.7999999999997</v>
      </c>
      <c r="F46" s="31">
        <f t="shared" si="13"/>
        <v>1680.3000000000002</v>
      </c>
      <c r="G46" s="31">
        <f t="shared" si="13"/>
        <v>1959.3024979682787</v>
      </c>
      <c r="H46" s="31">
        <f>SUM(H43:H45)</f>
        <v>2283.7086562382788</v>
      </c>
      <c r="I46" s="36">
        <f t="shared" si="12"/>
        <v>0.16557226799149016</v>
      </c>
    </row>
    <row r="47" spans="1:9" x14ac:dyDescent="0.25">
      <c r="A47" s="37"/>
      <c r="C47" s="44"/>
      <c r="D47" s="44"/>
      <c r="E47" s="44"/>
      <c r="F47" s="44"/>
      <c r="G47" s="94">
        <f>G46-G11</f>
        <v>0</v>
      </c>
      <c r="H47" s="94"/>
    </row>
    <row r="48" spans="1:9" x14ac:dyDescent="0.25">
      <c r="E48" s="40">
        <f>E43+E44</f>
        <v>694.62511099788901</v>
      </c>
      <c r="F48" s="40">
        <f t="shared" ref="F48:H48" si="14">F43+F44</f>
        <v>872.62500914522639</v>
      </c>
      <c r="G48" s="40">
        <f t="shared" si="14"/>
        <v>1068.555956240466</v>
      </c>
      <c r="H48" s="40">
        <f t="shared" si="14"/>
        <v>1269.647311460466</v>
      </c>
    </row>
    <row r="49" spans="5:8" x14ac:dyDescent="0.25">
      <c r="E49" s="40">
        <f>E45</f>
        <v>707.17488900211072</v>
      </c>
      <c r="F49" s="40">
        <f t="shared" ref="F49:H49" si="15">F45</f>
        <v>807.67499085477391</v>
      </c>
      <c r="G49" s="40">
        <f t="shared" si="15"/>
        <v>890.74654172781277</v>
      </c>
      <c r="H49" s="40">
        <f t="shared" si="15"/>
        <v>1014.0613447778129</v>
      </c>
    </row>
    <row r="50" spans="5:8" x14ac:dyDescent="0.25">
      <c r="E50" s="31">
        <f>E48+E49</f>
        <v>1401.7999999999997</v>
      </c>
      <c r="F50" s="31">
        <f t="shared" ref="F50:H50" si="16">F48+F49</f>
        <v>1680.3000000000002</v>
      </c>
      <c r="G50" s="31">
        <f t="shared" si="16"/>
        <v>1959.3024979682787</v>
      </c>
      <c r="H50" s="31">
        <f t="shared" si="16"/>
        <v>2283.7086562382788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25" sqref="C25"/>
    </sheetView>
  </sheetViews>
  <sheetFormatPr defaultColWidth="20.140625" defaultRowHeight="19.5" customHeight="1" x14ac:dyDescent="0.25"/>
  <cols>
    <col min="1" max="1" width="66.140625" style="40" bestFit="1" customWidth="1"/>
    <col min="2" max="5" width="27.42578125" style="40" bestFit="1" customWidth="1"/>
    <col min="6" max="6" width="25.85546875" style="40" bestFit="1" customWidth="1"/>
    <col min="7" max="7" width="27.42578125" style="40" bestFit="1" customWidth="1"/>
    <col min="8" max="8" width="26.140625" style="40" bestFit="1" customWidth="1"/>
    <col min="9" max="16384" width="20.140625" style="40"/>
  </cols>
  <sheetData>
    <row r="2" spans="1:8" s="32" customFormat="1" ht="19.5" customHeight="1" x14ac:dyDescent="0.25">
      <c r="A2" s="60" t="s">
        <v>27</v>
      </c>
      <c r="B2" s="40"/>
    </row>
    <row r="3" spans="1:8" s="165" customFormat="1" ht="19.5" customHeight="1" x14ac:dyDescent="0.3">
      <c r="A3" s="161" t="s">
        <v>15</v>
      </c>
      <c r="B3" s="161">
        <v>2012</v>
      </c>
      <c r="C3" s="161">
        <v>2013</v>
      </c>
      <c r="D3" s="162">
        <v>2014</v>
      </c>
      <c r="E3" s="163">
        <v>2015</v>
      </c>
      <c r="F3" s="164">
        <v>2016</v>
      </c>
      <c r="G3" s="164">
        <v>2017</v>
      </c>
      <c r="H3" s="164">
        <v>2018</v>
      </c>
    </row>
    <row r="4" spans="1:8" s="165" customFormat="1" ht="19.5" customHeight="1" x14ac:dyDescent="0.3">
      <c r="A4" s="166" t="s">
        <v>16</v>
      </c>
      <c r="B4" s="168">
        <v>330900.14</v>
      </c>
      <c r="C4" s="169">
        <v>-107723.82624039</v>
      </c>
      <c r="D4" s="168">
        <v>233075.43520309476</v>
      </c>
      <c r="E4" s="169">
        <v>0</v>
      </c>
      <c r="F4" s="168">
        <v>615616.78</v>
      </c>
      <c r="G4" s="168">
        <v>1429941.82</v>
      </c>
      <c r="H4" s="168">
        <v>495413.51483298233</v>
      </c>
    </row>
    <row r="5" spans="1:8" s="165" customFormat="1" ht="19.5" customHeight="1" x14ac:dyDescent="0.3">
      <c r="A5" s="166" t="s">
        <v>1</v>
      </c>
      <c r="B5" s="168">
        <v>23571995.039999999</v>
      </c>
      <c r="C5" s="169">
        <v>24535267.774456002</v>
      </c>
      <c r="D5" s="168">
        <v>14682522.631381512</v>
      </c>
      <c r="E5" s="169">
        <v>17339459.16</v>
      </c>
      <c r="F5" s="168">
        <v>5729191.9400000004</v>
      </c>
      <c r="G5" s="168">
        <v>26515499.27</v>
      </c>
      <c r="H5" s="168">
        <v>15213044.873075381</v>
      </c>
    </row>
    <row r="6" spans="1:8" s="165" customFormat="1" ht="19.5" customHeight="1" x14ac:dyDescent="0.3">
      <c r="A6" s="166" t="s">
        <v>2</v>
      </c>
      <c r="B6" s="168">
        <v>1028508.6400000001</v>
      </c>
      <c r="C6" s="169">
        <v>2409533.3910670001</v>
      </c>
      <c r="D6" s="168">
        <v>1452838.8588007735</v>
      </c>
      <c r="E6" s="169">
        <v>22003652.32</v>
      </c>
      <c r="F6" s="168">
        <v>20047638.620000001</v>
      </c>
      <c r="G6" s="168">
        <v>1522262.35</v>
      </c>
      <c r="H6" s="168">
        <v>1961133.0196320119</v>
      </c>
    </row>
    <row r="7" spans="1:8" s="165" customFormat="1" ht="19.5" customHeight="1" x14ac:dyDescent="0.3">
      <c r="A7" s="166" t="s">
        <v>3</v>
      </c>
      <c r="B7" s="168">
        <v>-2430.67</v>
      </c>
      <c r="C7" s="169">
        <v>1208205.9956100001</v>
      </c>
      <c r="D7" s="168">
        <v>2606131.5353730731</v>
      </c>
      <c r="E7" s="169">
        <v>2513766.0699999998</v>
      </c>
      <c r="F7" s="168">
        <v>2537.14</v>
      </c>
      <c r="G7" s="168">
        <v>1503643.36</v>
      </c>
      <c r="H7" s="168">
        <v>1888526.2324945866</v>
      </c>
    </row>
    <row r="8" spans="1:8" s="165" customFormat="1" ht="19.5" customHeight="1" x14ac:dyDescent="0.3">
      <c r="A8" s="166" t="s">
        <v>17</v>
      </c>
      <c r="B8" s="168">
        <v>181505.6</v>
      </c>
      <c r="C8" s="169">
        <v>181216.60274659999</v>
      </c>
      <c r="D8" s="168">
        <v>19613.945548326592</v>
      </c>
      <c r="E8" s="169">
        <v>85173491.730000004</v>
      </c>
      <c r="F8" s="168">
        <v>32777816.090000004</v>
      </c>
      <c r="G8" s="168">
        <v>45760697.450000003</v>
      </c>
      <c r="H8" s="168">
        <v>165180437.67981625</v>
      </c>
    </row>
    <row r="9" spans="1:8" s="165" customFormat="1" ht="19.5" customHeight="1" x14ac:dyDescent="0.3">
      <c r="A9" s="166" t="s">
        <v>18</v>
      </c>
      <c r="B9" s="168">
        <v>43177674.43</v>
      </c>
      <c r="C9" s="169">
        <v>120618731.247071</v>
      </c>
      <c r="D9" s="168">
        <v>95598628.738042906</v>
      </c>
      <c r="E9" s="169">
        <v>108463460.97</v>
      </c>
      <c r="F9" s="168">
        <v>184731967.09156764</v>
      </c>
      <c r="G9" s="168">
        <v>105970592.28</v>
      </c>
      <c r="H9" s="168">
        <v>81226243.900512114</v>
      </c>
    </row>
    <row r="10" spans="1:8" s="165" customFormat="1" ht="19.5" customHeight="1" x14ac:dyDescent="0.3">
      <c r="A10" s="166" t="s">
        <v>19</v>
      </c>
      <c r="B10" s="168">
        <v>634484.44999999995</v>
      </c>
      <c r="C10" s="169">
        <v>0</v>
      </c>
      <c r="D10" s="168">
        <v>0</v>
      </c>
      <c r="E10" s="169">
        <v>574787.28</v>
      </c>
      <c r="F10" s="168">
        <v>1279270.1000000001</v>
      </c>
      <c r="G10" s="168">
        <v>2180689.69</v>
      </c>
      <c r="H10" s="168">
        <v>821995.84732728882</v>
      </c>
    </row>
    <row r="11" spans="1:8" s="165" customFormat="1" ht="19.5" customHeight="1" x14ac:dyDescent="0.3">
      <c r="A11" s="166" t="s">
        <v>4</v>
      </c>
      <c r="B11" s="168">
        <v>167329782.03</v>
      </c>
      <c r="C11" s="169">
        <v>20450220.378958989</v>
      </c>
      <c r="D11" s="168">
        <v>161145511.70652366</v>
      </c>
      <c r="E11" s="169">
        <v>76678304.660000131</v>
      </c>
      <c r="F11" s="168">
        <v>113571186.83790247</v>
      </c>
      <c r="G11" s="168">
        <v>50227583.960000001</v>
      </c>
      <c r="H11" s="168">
        <v>82608085.681722149</v>
      </c>
    </row>
    <row r="12" spans="1:8" s="165" customFormat="1" ht="19.5" customHeight="1" x14ac:dyDescent="0.3">
      <c r="A12" s="166" t="s">
        <v>5</v>
      </c>
      <c r="B12" s="168">
        <v>43459074.32</v>
      </c>
      <c r="C12" s="170">
        <v>106199287.01000001</v>
      </c>
      <c r="D12" s="168">
        <v>24464842.066394117</v>
      </c>
      <c r="E12" s="169">
        <v>49173751.219999999</v>
      </c>
      <c r="F12" s="168">
        <v>75180691.784420863</v>
      </c>
      <c r="G12" s="168">
        <v>111476489.73999999</v>
      </c>
      <c r="H12" s="168">
        <v>62748017.386261508</v>
      </c>
    </row>
    <row r="13" spans="1:8" s="165" customFormat="1" ht="19.5" customHeight="1" x14ac:dyDescent="0.3">
      <c r="A13" s="166" t="s">
        <v>20</v>
      </c>
      <c r="B13" s="168">
        <v>54057495.390000001</v>
      </c>
      <c r="C13" s="169">
        <v>101377873.13342701</v>
      </c>
      <c r="D13" s="168">
        <v>137076752.99951643</v>
      </c>
      <c r="E13" s="169">
        <v>7139974.6399999997</v>
      </c>
      <c r="F13" s="168">
        <v>7250358.3700000001</v>
      </c>
      <c r="G13" s="168">
        <v>4317697.67</v>
      </c>
      <c r="H13" s="168">
        <v>2660993.3743473627</v>
      </c>
    </row>
    <row r="14" spans="1:8" s="165" customFormat="1" ht="19.5" customHeight="1" x14ac:dyDescent="0.3">
      <c r="A14" s="166" t="s">
        <v>21</v>
      </c>
      <c r="B14" s="168">
        <v>1933417.7</v>
      </c>
      <c r="C14" s="169">
        <v>654711.586045</v>
      </c>
      <c r="D14" s="168">
        <v>207451.20450149462</v>
      </c>
      <c r="E14" s="169">
        <v>2137442.4828511477</v>
      </c>
      <c r="F14" s="168">
        <v>513819.47</v>
      </c>
      <c r="G14" s="168">
        <v>269640.78000008839</v>
      </c>
      <c r="H14" s="168">
        <v>101836.91474338264</v>
      </c>
    </row>
    <row r="15" spans="1:8" s="165" customFormat="1" ht="19.5" customHeight="1" x14ac:dyDescent="0.3">
      <c r="A15" s="166" t="s">
        <v>22</v>
      </c>
      <c r="B15" s="168">
        <v>-47829.71</v>
      </c>
      <c r="C15" s="169">
        <v>8628.3604478500001</v>
      </c>
      <c r="D15" s="168">
        <v>1968999.9999999998</v>
      </c>
      <c r="E15" s="169">
        <v>1228036.3</v>
      </c>
      <c r="F15" s="168">
        <v>412143.72</v>
      </c>
      <c r="G15" s="168">
        <v>706215.2</v>
      </c>
      <c r="H15" s="168">
        <v>4221692.9490532773</v>
      </c>
    </row>
    <row r="16" spans="1:8" s="165" customFormat="1" ht="19.5" customHeight="1" x14ac:dyDescent="0.3">
      <c r="A16" s="166" t="s">
        <v>23</v>
      </c>
      <c r="B16" s="168">
        <v>0</v>
      </c>
      <c r="C16" s="169">
        <v>271475.17629600002</v>
      </c>
      <c r="D16" s="168">
        <v>0</v>
      </c>
      <c r="E16" s="169">
        <v>7670564.3899999997</v>
      </c>
      <c r="F16" s="168">
        <v>19862484.390000001</v>
      </c>
      <c r="G16" s="168">
        <v>7987843.4299999997</v>
      </c>
      <c r="H16" s="168">
        <v>2835899.1976634134</v>
      </c>
    </row>
    <row r="17" spans="1:8" s="165" customFormat="1" ht="19.5" customHeight="1" x14ac:dyDescent="0.3">
      <c r="A17" s="166" t="s">
        <v>7</v>
      </c>
      <c r="B17" s="168">
        <v>49758253.590000004</v>
      </c>
      <c r="C17" s="169">
        <v>1962903.6140669999</v>
      </c>
      <c r="D17" s="168">
        <v>71801458.27146709</v>
      </c>
      <c r="E17" s="169">
        <v>66859573.339999996</v>
      </c>
      <c r="F17" s="168">
        <v>16946308.329999998</v>
      </c>
      <c r="G17" s="168">
        <v>37448568.329999998</v>
      </c>
      <c r="H17" s="168">
        <v>2462957.3364345105</v>
      </c>
    </row>
    <row r="18" spans="1:8" s="165" customFormat="1" ht="19.5" customHeight="1" x14ac:dyDescent="0.3">
      <c r="A18" s="166" t="s">
        <v>24</v>
      </c>
      <c r="B18" s="168">
        <v>5776751.0199999996</v>
      </c>
      <c r="C18" s="169">
        <v>39320117.771186963</v>
      </c>
      <c r="D18" s="168">
        <v>19949923.593722522</v>
      </c>
      <c r="E18" s="169">
        <v>3247903.4</v>
      </c>
      <c r="F18" s="168">
        <v>4817317.76</v>
      </c>
      <c r="G18" s="168">
        <v>3297581.97</v>
      </c>
      <c r="H18" s="168">
        <v>11136746.499606427</v>
      </c>
    </row>
    <row r="19" spans="1:8" s="165" customFormat="1" ht="19.5" customHeight="1" x14ac:dyDescent="0.3">
      <c r="A19" s="166" t="s">
        <v>8</v>
      </c>
      <c r="B19" s="168">
        <v>0</v>
      </c>
      <c r="C19" s="169">
        <v>0</v>
      </c>
      <c r="D19" s="168">
        <v>0</v>
      </c>
      <c r="E19" s="169">
        <v>17173.05</v>
      </c>
      <c r="F19" s="168">
        <v>0</v>
      </c>
      <c r="G19" s="168">
        <v>0</v>
      </c>
      <c r="H19" s="168">
        <v>0</v>
      </c>
    </row>
    <row r="20" spans="1:8" s="165" customFormat="1" ht="19.5" customHeight="1" x14ac:dyDescent="0.3">
      <c r="A20" s="166" t="s">
        <v>10</v>
      </c>
      <c r="B20" s="168">
        <v>18081456.399999999</v>
      </c>
      <c r="C20" s="168">
        <v>8627406.3420129996</v>
      </c>
      <c r="D20" s="168">
        <v>29599250.648833595</v>
      </c>
      <c r="E20" s="168">
        <v>26030232.949999999</v>
      </c>
      <c r="F20" s="168">
        <v>57419583.090000004</v>
      </c>
      <c r="G20" s="168">
        <v>51580839.329999998</v>
      </c>
      <c r="H20" s="168">
        <v>27115228.982477363</v>
      </c>
    </row>
    <row r="21" spans="1:8" s="165" customFormat="1" ht="19.5" customHeight="1" x14ac:dyDescent="0.3">
      <c r="A21" s="167" t="s">
        <v>25</v>
      </c>
      <c r="B21" s="171">
        <f>SUM(B4:B20)</f>
        <v>409271038.37</v>
      </c>
      <c r="C21" s="171">
        <f t="shared" ref="C21:H21" si="0">SUM(C4:C20)</f>
        <v>427717854.55715203</v>
      </c>
      <c r="D21" s="171">
        <f t="shared" si="0"/>
        <v>560807001.63530862</v>
      </c>
      <c r="E21" s="171">
        <f t="shared" si="0"/>
        <v>476251573.96285117</v>
      </c>
      <c r="F21" s="171">
        <f t="shared" si="0"/>
        <v>541157931.51389098</v>
      </c>
      <c r="G21" s="171">
        <f t="shared" si="0"/>
        <v>452195786.63000011</v>
      </c>
      <c r="H21" s="171">
        <f t="shared" si="0"/>
        <v>462678253.39000005</v>
      </c>
    </row>
  </sheetData>
  <sortState ref="A69:H84">
    <sortCondition ref="A6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4" sqref="K14"/>
    </sheetView>
  </sheetViews>
  <sheetFormatPr defaultColWidth="20.140625" defaultRowHeight="18" customHeight="1" x14ac:dyDescent="0.25"/>
  <cols>
    <col min="1" max="1" width="56.28515625" style="40" bestFit="1" customWidth="1"/>
    <col min="2" max="9" width="13.42578125" style="40" customWidth="1"/>
    <col min="10" max="16384" width="20.140625" style="40"/>
  </cols>
  <sheetData>
    <row r="2" spans="1:9" ht="18" customHeight="1" x14ac:dyDescent="0.25">
      <c r="A2" s="32" t="s">
        <v>122</v>
      </c>
    </row>
    <row r="3" spans="1:9" ht="18" customHeight="1" x14ac:dyDescent="0.25">
      <c r="A3" s="66" t="s">
        <v>26</v>
      </c>
      <c r="B3" s="66">
        <v>2012</v>
      </c>
      <c r="C3" s="66">
        <v>2013</v>
      </c>
      <c r="D3" s="66">
        <v>2014</v>
      </c>
      <c r="E3" s="67">
        <v>2015</v>
      </c>
      <c r="F3" s="66">
        <v>2016</v>
      </c>
      <c r="G3" s="66">
        <v>2017</v>
      </c>
      <c r="H3" s="66">
        <v>2018</v>
      </c>
    </row>
    <row r="4" spans="1:9" ht="18" customHeight="1" x14ac:dyDescent="0.25">
      <c r="A4" s="61" t="s">
        <v>16</v>
      </c>
      <c r="B4" s="62">
        <v>1.0882526799999999</v>
      </c>
      <c r="C4" s="62">
        <v>0.85281791722661004</v>
      </c>
      <c r="D4" s="63">
        <v>1.0121711204386139</v>
      </c>
      <c r="E4" s="63">
        <v>1.2316013393298049</v>
      </c>
      <c r="F4" s="62">
        <v>1.6541661993298047</v>
      </c>
      <c r="G4" s="62">
        <v>2.8682160493298046</v>
      </c>
      <c r="H4" s="62">
        <v>3.05363959538218</v>
      </c>
      <c r="I4" s="36"/>
    </row>
    <row r="5" spans="1:9" ht="18" customHeight="1" x14ac:dyDescent="0.25">
      <c r="A5" s="61" t="s">
        <v>1</v>
      </c>
      <c r="B5" s="62">
        <v>72.432999150000001</v>
      </c>
      <c r="C5" s="62">
        <v>96.359675197992999</v>
      </c>
      <c r="D5" s="63">
        <v>109.67437511235909</v>
      </c>
      <c r="E5" s="63">
        <v>103.71710163654708</v>
      </c>
      <c r="F5" s="62">
        <v>109.27578494654709</v>
      </c>
      <c r="G5" s="62">
        <v>130.12569703654711</v>
      </c>
      <c r="H5" s="62">
        <v>118.22963807546718</v>
      </c>
      <c r="I5" s="36"/>
    </row>
    <row r="6" spans="1:9" ht="18" customHeight="1" x14ac:dyDescent="0.25">
      <c r="A6" s="61" t="s">
        <v>2</v>
      </c>
      <c r="B6" s="62">
        <v>4.3418484299999998</v>
      </c>
      <c r="C6" s="62">
        <v>6.7321392734362</v>
      </c>
      <c r="D6" s="63">
        <v>8.0053331920224498</v>
      </c>
      <c r="E6" s="63">
        <v>28.929812412025449</v>
      </c>
      <c r="F6" s="62">
        <v>42.009451102025452</v>
      </c>
      <c r="G6" s="62">
        <v>39.888750912025451</v>
      </c>
      <c r="H6" s="62">
        <v>25.748659848186417</v>
      </c>
      <c r="I6" s="36"/>
    </row>
    <row r="7" spans="1:9" ht="18" customHeight="1" x14ac:dyDescent="0.25">
      <c r="A7" s="61" t="s">
        <v>3</v>
      </c>
      <c r="B7" s="62">
        <v>7.5430990000000003E-2</v>
      </c>
      <c r="C7" s="62">
        <v>1.2836369856100001</v>
      </c>
      <c r="D7" s="63">
        <v>3.2237608704936527</v>
      </c>
      <c r="E7" s="63">
        <v>5.6566049305622297</v>
      </c>
      <c r="F7" s="62">
        <v>4.4408757605622302</v>
      </c>
      <c r="G7" s="62">
        <v>5.4524998805622307</v>
      </c>
      <c r="H7" s="62">
        <v>8.7417213580326045</v>
      </c>
      <c r="I7" s="36"/>
    </row>
    <row r="8" spans="1:9" ht="18" customHeight="1" x14ac:dyDescent="0.25">
      <c r="A8" s="61" t="s">
        <v>17</v>
      </c>
      <c r="B8" s="62">
        <v>0.20776295</v>
      </c>
      <c r="C8" s="62">
        <v>0.21717291226660002</v>
      </c>
      <c r="D8" s="63">
        <v>0.17983407515271455</v>
      </c>
      <c r="E8" s="63">
        <v>69.8814265368527</v>
      </c>
      <c r="F8" s="62">
        <v>94.126989946852717</v>
      </c>
      <c r="G8" s="62">
        <v>128.24086071685272</v>
      </c>
      <c r="H8" s="62">
        <v>391.92265540865071</v>
      </c>
      <c r="I8" s="36"/>
    </row>
    <row r="9" spans="1:9" ht="18" customHeight="1" x14ac:dyDescent="0.25">
      <c r="A9" s="61" t="s">
        <v>18</v>
      </c>
      <c r="B9" s="62">
        <v>226.39419961000002</v>
      </c>
      <c r="C9" s="62">
        <v>339.42123339247098</v>
      </c>
      <c r="D9" s="63">
        <v>411.17092681664013</v>
      </c>
      <c r="E9" s="63">
        <v>477.30465921844876</v>
      </c>
      <c r="F9" s="62">
        <v>631.28234992001637</v>
      </c>
      <c r="G9" s="62">
        <v>681.01422973001638</v>
      </c>
      <c r="H9" s="62">
        <v>777.66112369965936</v>
      </c>
      <c r="I9" s="36"/>
    </row>
    <row r="10" spans="1:9" ht="18" customHeight="1" x14ac:dyDescent="0.25">
      <c r="A10" s="61" t="s">
        <v>19</v>
      </c>
      <c r="B10" s="62">
        <v>1.0385185799999999</v>
      </c>
      <c r="C10" s="62">
        <v>1.0385185799999999</v>
      </c>
      <c r="D10" s="63">
        <v>1.0385185799999999</v>
      </c>
      <c r="E10" s="63">
        <v>0.8158466499999999</v>
      </c>
      <c r="F10" s="62">
        <v>1.61845745</v>
      </c>
      <c r="G10" s="62">
        <v>3.5106315700000001</v>
      </c>
      <c r="H10" s="62">
        <v>4.6486508472835117</v>
      </c>
      <c r="I10" s="36"/>
    </row>
    <row r="11" spans="1:9" ht="18" customHeight="1" x14ac:dyDescent="0.25">
      <c r="A11" s="61" t="s">
        <v>4</v>
      </c>
      <c r="B11" s="62">
        <v>444.02645615000006</v>
      </c>
      <c r="C11" s="62">
        <v>441.10780192123872</v>
      </c>
      <c r="D11" s="63">
        <v>598.96162416202174</v>
      </c>
      <c r="E11" s="63">
        <v>591.53848602666335</v>
      </c>
      <c r="F11" s="62">
        <v>697.85727450456523</v>
      </c>
      <c r="G11" s="62">
        <v>740.60509458456545</v>
      </c>
      <c r="H11" s="62">
        <v>778.27177320377143</v>
      </c>
      <c r="I11" s="36"/>
    </row>
    <row r="12" spans="1:9" ht="18" customHeight="1" x14ac:dyDescent="0.25">
      <c r="A12" s="61" t="s">
        <v>5</v>
      </c>
      <c r="B12" s="62">
        <v>161.03354245000011</v>
      </c>
      <c r="C12" s="62">
        <v>256.52919875999999</v>
      </c>
      <c r="D12" s="63">
        <v>277.32924963156375</v>
      </c>
      <c r="E12" s="63">
        <v>328.81050950227365</v>
      </c>
      <c r="F12" s="62">
        <v>383.76792589669424</v>
      </c>
      <c r="G12" s="62">
        <v>452.44073545669403</v>
      </c>
      <c r="H12" s="62">
        <v>466.38400531626218</v>
      </c>
      <c r="I12" s="36"/>
    </row>
    <row r="13" spans="1:9" ht="18" customHeight="1" x14ac:dyDescent="0.25">
      <c r="A13" s="61" t="s">
        <v>20</v>
      </c>
      <c r="B13" s="62">
        <v>26.26591499000001</v>
      </c>
      <c r="C13" s="62">
        <v>46.92981584367201</v>
      </c>
      <c r="D13" s="63">
        <v>82.034167480431293</v>
      </c>
      <c r="E13" s="63">
        <v>90.460894720436258</v>
      </c>
      <c r="F13" s="62">
        <v>97.628964930436254</v>
      </c>
      <c r="G13" s="62">
        <v>98.779507180436255</v>
      </c>
      <c r="H13" s="62">
        <v>92.088855095417188</v>
      </c>
      <c r="I13" s="36"/>
    </row>
    <row r="14" spans="1:9" ht="18" customHeight="1" x14ac:dyDescent="0.25">
      <c r="A14" s="61" t="s">
        <v>21</v>
      </c>
      <c r="B14" s="62">
        <v>1.14030276</v>
      </c>
      <c r="C14" s="62">
        <v>1.7950143460450001</v>
      </c>
      <c r="D14" s="62">
        <v>2.0024655505464946</v>
      </c>
      <c r="E14" s="63">
        <v>15.649911496314287</v>
      </c>
      <c r="F14" s="62">
        <v>16.149172946314287</v>
      </c>
      <c r="G14" s="62">
        <v>16.418813726314376</v>
      </c>
      <c r="H14" s="62">
        <v>15.738523622796977</v>
      </c>
      <c r="I14" s="36"/>
    </row>
    <row r="15" spans="1:9" ht="18" customHeight="1" x14ac:dyDescent="0.25">
      <c r="A15" s="61" t="s">
        <v>22</v>
      </c>
      <c r="B15" s="62">
        <v>0.62074922999999993</v>
      </c>
      <c r="C15" s="62">
        <v>0.62102518416304986</v>
      </c>
      <c r="D15" s="63">
        <v>0.73657076472690897</v>
      </c>
      <c r="E15" s="63">
        <v>1.0367227800000001</v>
      </c>
      <c r="F15" s="62">
        <v>1.1696840800000001</v>
      </c>
      <c r="G15" s="62">
        <v>1.1971986700000001</v>
      </c>
      <c r="H15" s="62">
        <v>7.7518857645382653</v>
      </c>
      <c r="I15" s="36"/>
    </row>
    <row r="16" spans="1:9" ht="18" customHeight="1" x14ac:dyDescent="0.25">
      <c r="A16" s="61" t="s">
        <v>23</v>
      </c>
      <c r="B16" s="62">
        <v>0.97694161999999996</v>
      </c>
      <c r="C16" s="62">
        <v>1.248416796296</v>
      </c>
      <c r="D16" s="63">
        <v>1.248416796296</v>
      </c>
      <c r="E16" s="63">
        <v>7.8920687960820395</v>
      </c>
      <c r="F16" s="62">
        <v>30.96102527608204</v>
      </c>
      <c r="G16" s="62">
        <v>38.612494186082039</v>
      </c>
      <c r="H16" s="62">
        <v>34.732302607268167</v>
      </c>
      <c r="I16" s="36"/>
    </row>
    <row r="17" spans="1:9" ht="18" customHeight="1" x14ac:dyDescent="0.25">
      <c r="A17" s="61" t="s">
        <v>7</v>
      </c>
      <c r="B17" s="62">
        <v>82.311722860000017</v>
      </c>
      <c r="C17" s="62">
        <v>83.290429498934017</v>
      </c>
      <c r="D17" s="63">
        <v>154.56012506598753</v>
      </c>
      <c r="E17" s="63">
        <v>219.09182984599047</v>
      </c>
      <c r="F17" s="62">
        <v>228.76170515599048</v>
      </c>
      <c r="G17" s="62">
        <v>252.6296644759905</v>
      </c>
      <c r="H17" s="62">
        <v>229.4219981704837</v>
      </c>
      <c r="I17" s="36"/>
    </row>
    <row r="18" spans="1:9" ht="18" customHeight="1" x14ac:dyDescent="0.25">
      <c r="A18" s="61" t="s">
        <v>24</v>
      </c>
      <c r="B18" s="62">
        <v>27.221219329999997</v>
      </c>
      <c r="C18" s="62">
        <v>59.847410283791959</v>
      </c>
      <c r="D18" s="63">
        <v>28.312952320161461</v>
      </c>
      <c r="E18" s="63">
        <v>46.171582470160509</v>
      </c>
      <c r="F18" s="62">
        <v>47.316826400160508</v>
      </c>
      <c r="G18" s="62">
        <v>48.869083750160506</v>
      </c>
      <c r="H18" s="62">
        <v>55.88712844917444</v>
      </c>
      <c r="I18" s="36"/>
    </row>
    <row r="19" spans="1:9" ht="18" customHeight="1" x14ac:dyDescent="0.25">
      <c r="A19" s="61" t="s">
        <v>8</v>
      </c>
      <c r="B19" s="62">
        <v>0.33908579999999999</v>
      </c>
      <c r="C19" s="62">
        <v>0.33908579999999999</v>
      </c>
      <c r="D19" s="63">
        <v>0.33908579999999999</v>
      </c>
      <c r="E19" s="63">
        <v>0.35625884999999996</v>
      </c>
      <c r="F19" s="63">
        <v>0.35625884999999996</v>
      </c>
      <c r="G19" s="62">
        <v>0.35625884999999996</v>
      </c>
      <c r="H19" s="62">
        <v>0.32807507956101395</v>
      </c>
      <c r="I19" s="36"/>
    </row>
    <row r="20" spans="1:9" ht="18" customHeight="1" x14ac:dyDescent="0.25">
      <c r="A20" s="61" t="s">
        <v>10</v>
      </c>
      <c r="B20" s="62">
        <v>59.134464719999997</v>
      </c>
      <c r="C20" s="62">
        <v>66.529070568693996</v>
      </c>
      <c r="D20" s="63">
        <v>72.218349089574943</v>
      </c>
      <c r="E20" s="63">
        <v>89.396391959581976</v>
      </c>
      <c r="F20" s="62">
        <v>139.51897661958196</v>
      </c>
      <c r="G20" s="62">
        <v>195.04853756958198</v>
      </c>
      <c r="H20" s="62">
        <v>190.43876370322351</v>
      </c>
      <c r="I20" s="36"/>
    </row>
    <row r="21" spans="1:9" ht="18" customHeight="1" x14ac:dyDescent="0.25">
      <c r="A21" s="68" t="s">
        <v>25</v>
      </c>
      <c r="B21" s="65">
        <f t="shared" ref="B21:G21" si="0">SUM(B4:B20)</f>
        <v>1108.6494123000007</v>
      </c>
      <c r="C21" s="65">
        <f t="shared" si="0"/>
        <v>1404.142463261838</v>
      </c>
      <c r="D21" s="65">
        <f t="shared" si="0"/>
        <v>1752.0479264284165</v>
      </c>
      <c r="E21" s="65">
        <f t="shared" si="0"/>
        <v>2077.9417091712685</v>
      </c>
      <c r="F21" s="65">
        <f t="shared" si="0"/>
        <v>2527.8958899851586</v>
      </c>
      <c r="G21" s="65">
        <f t="shared" si="0"/>
        <v>2836.0582743451587</v>
      </c>
      <c r="H21" s="65">
        <f>SUM(H4:H20)</f>
        <v>3201.0493998451589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5" x14ac:dyDescent="0.25"/>
  <cols>
    <col min="1" max="1" width="53.140625" bestFit="1" customWidth="1"/>
    <col min="2" max="10" width="11.140625" bestFit="1" customWidth="1"/>
  </cols>
  <sheetData>
    <row r="1" spans="1:10" x14ac:dyDescent="0.25">
      <c r="A1" t="s">
        <v>123</v>
      </c>
      <c r="B1" s="5"/>
    </row>
    <row r="2" spans="1:10" s="6" customFormat="1" x14ac:dyDescent="0.2">
      <c r="A2" s="8" t="s">
        <v>30</v>
      </c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</row>
    <row r="3" spans="1:10" s="6" customFormat="1" x14ac:dyDescent="0.2">
      <c r="A3" s="9" t="s">
        <v>31</v>
      </c>
      <c r="B3" s="11">
        <v>0</v>
      </c>
      <c r="C3" s="12">
        <v>-0.23902524999999999</v>
      </c>
      <c r="D3" s="11">
        <v>0.19830879000000001</v>
      </c>
      <c r="E3" s="11">
        <v>14.508714276900001</v>
      </c>
      <c r="F3" s="11">
        <v>0.24647588066350154</v>
      </c>
      <c r="G3" s="11">
        <v>3.1931776099999998</v>
      </c>
      <c r="H3" s="12">
        <v>2.9669453900000002</v>
      </c>
      <c r="I3" s="12">
        <v>1.863205</v>
      </c>
      <c r="J3" s="12">
        <v>0.57783762999999999</v>
      </c>
    </row>
    <row r="4" spans="1:10" s="6" customFormat="1" x14ac:dyDescent="0.2">
      <c r="A4" s="9" t="s">
        <v>50</v>
      </c>
      <c r="B4" s="11">
        <v>0</v>
      </c>
      <c r="C4" s="12">
        <v>0</v>
      </c>
      <c r="D4" s="11">
        <v>0</v>
      </c>
      <c r="E4" s="11">
        <v>0</v>
      </c>
      <c r="F4" s="11">
        <v>7.5398174198464334</v>
      </c>
      <c r="G4" s="11">
        <v>6.4391580999999993</v>
      </c>
      <c r="H4" s="11">
        <v>0</v>
      </c>
      <c r="I4" s="11">
        <v>1.4269864399999999</v>
      </c>
      <c r="J4" s="12">
        <v>6.19757056</v>
      </c>
    </row>
    <row r="5" spans="1:10" s="6" customFormat="1" x14ac:dyDescent="0.2">
      <c r="A5" s="9" t="s">
        <v>52</v>
      </c>
      <c r="B5" s="11">
        <v>0</v>
      </c>
      <c r="C5" s="12">
        <v>0</v>
      </c>
      <c r="D5" s="11">
        <v>0</v>
      </c>
      <c r="E5" s="11">
        <v>0</v>
      </c>
      <c r="F5" s="11">
        <v>6.4650372193892496</v>
      </c>
      <c r="G5" s="11">
        <v>13.506646060000001</v>
      </c>
      <c r="H5" s="12">
        <v>9.9764966699999995</v>
      </c>
      <c r="I5" s="12">
        <v>21.623163139999999</v>
      </c>
      <c r="J5" s="12">
        <v>0</v>
      </c>
    </row>
    <row r="6" spans="1:10" s="6" customFormat="1" x14ac:dyDescent="0.2">
      <c r="A6" s="9" t="s">
        <v>56</v>
      </c>
      <c r="B6" s="11">
        <v>0</v>
      </c>
      <c r="C6" s="12">
        <v>-8.6226231199999983</v>
      </c>
      <c r="D6" s="11">
        <v>10.500495239999999</v>
      </c>
      <c r="E6" s="11">
        <v>0</v>
      </c>
      <c r="F6" s="11">
        <v>0</v>
      </c>
      <c r="G6" s="11">
        <v>0</v>
      </c>
      <c r="H6" s="11">
        <v>0</v>
      </c>
      <c r="I6" s="12">
        <v>0</v>
      </c>
      <c r="J6" s="12">
        <v>11.013115880000001</v>
      </c>
    </row>
    <row r="7" spans="1:10" s="6" customFormat="1" x14ac:dyDescent="0.2">
      <c r="A7" s="9" t="s">
        <v>63</v>
      </c>
      <c r="B7" s="11">
        <v>0</v>
      </c>
      <c r="C7" s="12">
        <v>-0.15289537</v>
      </c>
      <c r="D7" s="11">
        <v>0</v>
      </c>
      <c r="E7" s="11">
        <v>0</v>
      </c>
      <c r="F7" s="11">
        <v>45</v>
      </c>
      <c r="G7" s="11">
        <v>13.49171041</v>
      </c>
      <c r="H7" s="12">
        <v>66.695765729999991</v>
      </c>
      <c r="I7" s="12">
        <v>0.48693881999999999</v>
      </c>
      <c r="J7" s="12">
        <v>0</v>
      </c>
    </row>
    <row r="8" spans="1:10" s="6" customFormat="1" x14ac:dyDescent="0.2">
      <c r="A8" s="9" t="s">
        <v>71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2">
        <v>0.31440758000000002</v>
      </c>
      <c r="I8" s="11">
        <v>0.40816930000000001</v>
      </c>
      <c r="J8" s="12">
        <v>0</v>
      </c>
    </row>
    <row r="9" spans="1:10" s="6" customFormat="1" x14ac:dyDescent="0.2">
      <c r="A9" s="9" t="s">
        <v>94</v>
      </c>
      <c r="B9" s="11">
        <v>10.393566649245709</v>
      </c>
      <c r="C9" s="12">
        <v>-1.4709090600000001</v>
      </c>
      <c r="D9" s="11">
        <v>13.601432000000001</v>
      </c>
      <c r="E9" s="11">
        <v>44.620436710634998</v>
      </c>
      <c r="F9" s="11">
        <v>12.952937338608521</v>
      </c>
      <c r="G9" s="14">
        <v>7.5236716500000007</v>
      </c>
      <c r="H9" s="12">
        <v>41.297598450000002</v>
      </c>
      <c r="I9" s="11">
        <v>1.1909463300000001</v>
      </c>
      <c r="J9" s="12">
        <v>1.2751526499999999</v>
      </c>
    </row>
    <row r="10" spans="1:10" s="6" customFormat="1" x14ac:dyDescent="0.2">
      <c r="A10" s="9" t="s">
        <v>118</v>
      </c>
      <c r="B10" s="11">
        <v>10.328035813268436</v>
      </c>
      <c r="C10" s="12">
        <v>0</v>
      </c>
      <c r="D10" s="11">
        <v>0</v>
      </c>
      <c r="E10" s="11">
        <v>0</v>
      </c>
      <c r="F10" s="11">
        <v>5.584773985200286</v>
      </c>
      <c r="G10" s="11">
        <v>0</v>
      </c>
      <c r="H10" s="11">
        <v>0</v>
      </c>
      <c r="I10" s="12">
        <v>0</v>
      </c>
      <c r="J10" s="12">
        <v>0</v>
      </c>
    </row>
    <row r="11" spans="1:10" s="6" customFormat="1" x14ac:dyDescent="0.2">
      <c r="A11" s="9" t="s">
        <v>69</v>
      </c>
      <c r="B11" s="11">
        <v>0</v>
      </c>
      <c r="C11" s="12">
        <v>5.0787430000000001E-2</v>
      </c>
      <c r="D11" s="11">
        <v>2.5146619999999998E-2</v>
      </c>
      <c r="E11" s="11">
        <v>0</v>
      </c>
      <c r="F11" s="11">
        <v>1.4721941269562158E-2</v>
      </c>
      <c r="G11" s="11">
        <v>0</v>
      </c>
      <c r="H11" s="11">
        <v>0</v>
      </c>
      <c r="I11" s="12">
        <v>0</v>
      </c>
      <c r="J11" s="12">
        <v>0</v>
      </c>
    </row>
    <row r="12" spans="1:10" s="6" customFormat="1" x14ac:dyDescent="0.2">
      <c r="A12" s="9" t="s">
        <v>72</v>
      </c>
      <c r="B12" s="11">
        <v>0</v>
      </c>
      <c r="C12" s="12">
        <v>0</v>
      </c>
      <c r="D12" s="11">
        <v>0</v>
      </c>
      <c r="E12" s="11">
        <v>1.5687778361999999E-2</v>
      </c>
      <c r="F12" s="11">
        <v>-0.13834777590703945</v>
      </c>
      <c r="G12" s="11">
        <v>2.81402208</v>
      </c>
      <c r="H12" s="11">
        <v>0</v>
      </c>
      <c r="I12" s="12">
        <v>0.38049446000000003</v>
      </c>
      <c r="J12" s="12">
        <v>6.8134698499999997</v>
      </c>
    </row>
    <row r="13" spans="1:10" s="6" customFormat="1" x14ac:dyDescent="0.2">
      <c r="A13" s="9" t="s">
        <v>112</v>
      </c>
      <c r="B13" s="11">
        <v>0</v>
      </c>
      <c r="C13" s="12">
        <v>0</v>
      </c>
      <c r="D13" s="11">
        <v>-7.4475830000000007E-2</v>
      </c>
      <c r="E13" s="11">
        <v>0</v>
      </c>
      <c r="F13" s="11">
        <v>0.65160425092315788</v>
      </c>
      <c r="G13" s="11">
        <v>0.37699908000000004</v>
      </c>
      <c r="H13" s="11">
        <v>0</v>
      </c>
      <c r="I13" s="12">
        <v>0.42424871000000003</v>
      </c>
      <c r="J13" s="12">
        <v>4.4678620000000002E-2</v>
      </c>
    </row>
    <row r="14" spans="1:10" s="6" customFormat="1" x14ac:dyDescent="0.2">
      <c r="A14" s="9" t="s">
        <v>45</v>
      </c>
      <c r="B14" s="11">
        <v>4.3485279148871774</v>
      </c>
      <c r="C14" s="12">
        <v>2.8326298599999999</v>
      </c>
      <c r="D14" s="11">
        <v>1.0181968399999999</v>
      </c>
      <c r="E14" s="11">
        <v>5.86039496165</v>
      </c>
      <c r="F14" s="11">
        <v>2.1613025626868292</v>
      </c>
      <c r="G14" s="11">
        <v>23.093799010000001</v>
      </c>
      <c r="H14" s="12">
        <v>7.8573721299999999</v>
      </c>
      <c r="I14" s="11">
        <v>11.46328297</v>
      </c>
      <c r="J14" s="12">
        <v>8.5045737799999994</v>
      </c>
    </row>
    <row r="15" spans="1:10" s="6" customFormat="1" x14ac:dyDescent="0.2">
      <c r="A15" s="9" t="s">
        <v>48</v>
      </c>
      <c r="B15" s="11">
        <v>0</v>
      </c>
      <c r="C15" s="12">
        <v>0.34645872</v>
      </c>
      <c r="D15" s="11">
        <v>0.79102474</v>
      </c>
      <c r="E15" s="11">
        <v>2.00629311999</v>
      </c>
      <c r="F15" s="11">
        <v>0</v>
      </c>
      <c r="G15" s="11">
        <v>8.6167199999999996E-3</v>
      </c>
      <c r="H15" s="12">
        <v>2.9573213100000002</v>
      </c>
      <c r="I15" s="11">
        <v>3.541888E-2</v>
      </c>
      <c r="J15" s="12">
        <v>0</v>
      </c>
    </row>
    <row r="16" spans="1:10" s="6" customFormat="1" x14ac:dyDescent="0.2">
      <c r="A16" s="9" t="s">
        <v>62</v>
      </c>
      <c r="B16" s="11">
        <v>-3.5839921324133663</v>
      </c>
      <c r="C16" s="12">
        <v>0.16128271</v>
      </c>
      <c r="D16" s="11">
        <v>0.15672074999999999</v>
      </c>
      <c r="E16" s="11">
        <v>0</v>
      </c>
      <c r="F16" s="11">
        <v>-0.51478718083641051</v>
      </c>
      <c r="G16" s="11">
        <v>0.96565454000000006</v>
      </c>
      <c r="H16" s="12">
        <v>0.83434785999999994</v>
      </c>
      <c r="I16" s="12">
        <v>10.62365477</v>
      </c>
      <c r="J16" s="12">
        <v>1.8299411799999998</v>
      </c>
    </row>
    <row r="17" spans="1:10" s="6" customFormat="1" x14ac:dyDescent="0.2">
      <c r="A17" s="9" t="s">
        <v>64</v>
      </c>
      <c r="B17" s="11">
        <v>-0.20674120725486159</v>
      </c>
      <c r="C17" s="12">
        <v>2.2068862899999999</v>
      </c>
      <c r="D17" s="11">
        <v>1.1029457499999999</v>
      </c>
      <c r="E17" s="11">
        <v>3.08192203699</v>
      </c>
      <c r="F17" s="11">
        <v>38.624240881689225</v>
      </c>
      <c r="G17" s="11">
        <v>10.886828919999999</v>
      </c>
      <c r="H17" s="12">
        <v>6.23489497</v>
      </c>
      <c r="I17" s="11">
        <v>31.435621949999998</v>
      </c>
      <c r="J17" s="12">
        <v>4.5258294499999998</v>
      </c>
    </row>
    <row r="18" spans="1:10" s="6" customFormat="1" x14ac:dyDescent="0.2">
      <c r="A18" s="9" t="s">
        <v>65</v>
      </c>
      <c r="B18" s="11">
        <v>0</v>
      </c>
      <c r="C18" s="12">
        <v>0</v>
      </c>
      <c r="D18" s="11">
        <v>0</v>
      </c>
      <c r="E18" s="11">
        <v>0</v>
      </c>
      <c r="F18" s="11">
        <v>0</v>
      </c>
      <c r="G18" s="11">
        <v>0</v>
      </c>
      <c r="H18" s="12">
        <v>0</v>
      </c>
      <c r="I18" s="11">
        <v>4.8225799999999999E-3</v>
      </c>
      <c r="J18" s="12">
        <v>0</v>
      </c>
    </row>
    <row r="19" spans="1:10" s="6" customFormat="1" x14ac:dyDescent="0.2">
      <c r="A19" s="9" t="s">
        <v>66</v>
      </c>
      <c r="B19" s="11">
        <v>0</v>
      </c>
      <c r="C19" s="12">
        <v>0</v>
      </c>
      <c r="D19" s="11">
        <v>0</v>
      </c>
      <c r="E19" s="11">
        <v>0.12091468204899999</v>
      </c>
      <c r="F19" s="11">
        <v>0</v>
      </c>
      <c r="G19" s="11">
        <v>0</v>
      </c>
      <c r="H19" s="12">
        <v>0.12835539999999998</v>
      </c>
      <c r="I19" s="12">
        <v>0.12540656999999999</v>
      </c>
      <c r="J19" s="12">
        <v>0.10567019</v>
      </c>
    </row>
    <row r="20" spans="1:10" s="6" customFormat="1" x14ac:dyDescent="0.2">
      <c r="A20" s="9" t="s">
        <v>67</v>
      </c>
      <c r="B20" s="11">
        <v>0</v>
      </c>
      <c r="C20" s="12">
        <v>0</v>
      </c>
      <c r="D20" s="11">
        <v>0.7053688199999999</v>
      </c>
      <c r="E20" s="11">
        <v>0</v>
      </c>
      <c r="F20" s="11">
        <v>5.4815894437606233E-2</v>
      </c>
      <c r="G20" s="11">
        <v>0</v>
      </c>
      <c r="H20" s="11">
        <v>0</v>
      </c>
      <c r="I20" s="12">
        <v>0</v>
      </c>
      <c r="J20" s="12">
        <v>3.65921E-3</v>
      </c>
    </row>
    <row r="21" spans="1:10" s="6" customFormat="1" x14ac:dyDescent="0.2">
      <c r="A21" s="9" t="s">
        <v>73</v>
      </c>
      <c r="B21" s="11">
        <v>0</v>
      </c>
      <c r="C21" s="12">
        <v>0</v>
      </c>
      <c r="D21" s="11">
        <v>0</v>
      </c>
      <c r="E21" s="11">
        <v>0</v>
      </c>
      <c r="F21" s="11">
        <v>0</v>
      </c>
      <c r="G21" s="11">
        <v>0.84053679000000003</v>
      </c>
      <c r="H21" s="11">
        <v>0</v>
      </c>
      <c r="I21" s="11">
        <v>0</v>
      </c>
      <c r="J21" s="12">
        <v>0</v>
      </c>
    </row>
    <row r="22" spans="1:10" s="6" customFormat="1" x14ac:dyDescent="0.2">
      <c r="A22" s="9" t="s">
        <v>74</v>
      </c>
      <c r="B22" s="11">
        <v>-1.0926912918081021E-2</v>
      </c>
      <c r="C22" s="12">
        <v>0</v>
      </c>
      <c r="D22" s="11">
        <v>0.83054729000000005</v>
      </c>
      <c r="E22" s="11">
        <v>5.2401636149899997E-2</v>
      </c>
      <c r="F22" s="11">
        <v>-8.9010638297872344E-3</v>
      </c>
      <c r="G22" s="11">
        <v>0</v>
      </c>
      <c r="H22" s="12">
        <v>1.3914080000000001E-2</v>
      </c>
      <c r="I22" s="11">
        <v>0</v>
      </c>
      <c r="J22" s="12">
        <v>0</v>
      </c>
    </row>
    <row r="23" spans="1:10" s="6" customFormat="1" x14ac:dyDescent="0.2">
      <c r="A23" s="9" t="s">
        <v>85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2">
        <v>0.4405326</v>
      </c>
      <c r="I23" s="12">
        <v>0</v>
      </c>
      <c r="J23" s="12">
        <v>0</v>
      </c>
    </row>
    <row r="24" spans="1:10" s="6" customFormat="1" x14ac:dyDescent="0.2">
      <c r="A24" s="9" t="s">
        <v>89</v>
      </c>
      <c r="B24" s="11">
        <v>0</v>
      </c>
      <c r="C24" s="12">
        <v>0</v>
      </c>
      <c r="D24" s="11">
        <v>0</v>
      </c>
      <c r="E24" s="11">
        <v>0</v>
      </c>
      <c r="F24" s="11">
        <v>0</v>
      </c>
      <c r="G24" s="11">
        <v>2.9511400499999998</v>
      </c>
      <c r="H24" s="12">
        <v>0.32007334999999998</v>
      </c>
      <c r="I24" s="12">
        <v>3.3638228300000002</v>
      </c>
      <c r="J24" s="12">
        <v>0</v>
      </c>
    </row>
    <row r="25" spans="1:10" s="6" customFormat="1" x14ac:dyDescent="0.2">
      <c r="A25" s="9" t="s">
        <v>91</v>
      </c>
      <c r="B25" s="11">
        <v>4.0896202758846416E-2</v>
      </c>
      <c r="C25" s="12">
        <v>1.007657E-2</v>
      </c>
      <c r="D25" s="11">
        <v>6.8116240000000008E-2</v>
      </c>
      <c r="E25" s="11">
        <v>0</v>
      </c>
      <c r="F25" s="11">
        <v>0</v>
      </c>
      <c r="G25" s="11">
        <v>0</v>
      </c>
      <c r="H25" s="11">
        <v>0</v>
      </c>
      <c r="I25" s="12">
        <v>0</v>
      </c>
      <c r="J25" s="12">
        <v>0</v>
      </c>
    </row>
    <row r="26" spans="1:10" s="6" customFormat="1" x14ac:dyDescent="0.2">
      <c r="A26" s="9" t="s">
        <v>93</v>
      </c>
      <c r="B26" s="11">
        <v>0</v>
      </c>
      <c r="C26" s="12">
        <v>0</v>
      </c>
      <c r="D26" s="11">
        <v>0</v>
      </c>
      <c r="E26" s="11">
        <v>0</v>
      </c>
      <c r="F26" s="11">
        <v>0</v>
      </c>
      <c r="G26" s="11">
        <v>9.0350016199999992</v>
      </c>
      <c r="H26" s="11">
        <v>0</v>
      </c>
      <c r="I26" s="11">
        <v>0</v>
      </c>
      <c r="J26" s="12">
        <v>0</v>
      </c>
    </row>
    <row r="27" spans="1:10" s="6" customFormat="1" x14ac:dyDescent="0.2">
      <c r="A27" s="9" t="s">
        <v>97</v>
      </c>
      <c r="B27" s="11">
        <v>0</v>
      </c>
      <c r="C27" s="12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2">
        <v>0.36263319999999999</v>
      </c>
      <c r="J27" s="12">
        <v>0</v>
      </c>
    </row>
    <row r="28" spans="1:10" s="6" customFormat="1" x14ac:dyDescent="0.2">
      <c r="A28" s="9" t="s">
        <v>101</v>
      </c>
      <c r="B28" s="11">
        <v>0</v>
      </c>
      <c r="C28" s="12">
        <v>0</v>
      </c>
      <c r="D28" s="11">
        <v>8.1394000000000008E-4</v>
      </c>
      <c r="E28" s="11">
        <v>0</v>
      </c>
      <c r="F28" s="11">
        <v>0.5002333582439481</v>
      </c>
      <c r="G28" s="11">
        <v>5.4176194100000004</v>
      </c>
      <c r="H28" s="12">
        <v>1.61713E-3</v>
      </c>
      <c r="I28" s="11">
        <v>6.2519680400000004</v>
      </c>
      <c r="J28" s="12">
        <v>1.30103726</v>
      </c>
    </row>
    <row r="29" spans="1:10" s="6" customFormat="1" x14ac:dyDescent="0.2">
      <c r="A29" s="9" t="s">
        <v>109</v>
      </c>
      <c r="B29" s="11">
        <v>8.7662288797267571</v>
      </c>
      <c r="C29" s="12">
        <v>1.9679933600000001</v>
      </c>
      <c r="D29" s="11">
        <v>3.2650050099999999</v>
      </c>
      <c r="E29" s="11">
        <v>11.9505042977</v>
      </c>
      <c r="F29" s="11">
        <v>1.0671257513481038</v>
      </c>
      <c r="G29" s="11">
        <v>9.52020935</v>
      </c>
      <c r="H29" s="12">
        <v>1.1890009399999999</v>
      </c>
      <c r="I29" s="12">
        <v>4.3486480599999995</v>
      </c>
      <c r="J29" s="12">
        <v>1.89499923</v>
      </c>
    </row>
    <row r="30" spans="1:10" s="6" customFormat="1" x14ac:dyDescent="0.2">
      <c r="A30" s="9" t="s">
        <v>40</v>
      </c>
      <c r="B30" s="11">
        <v>0.59681115680446828</v>
      </c>
      <c r="C30" s="12">
        <v>0.96111601000000002</v>
      </c>
      <c r="D30" s="11">
        <v>0.12245858</v>
      </c>
      <c r="E30" s="11">
        <v>2.1370530209249998</v>
      </c>
      <c r="F30" s="11">
        <v>0.25336296535959207</v>
      </c>
      <c r="G30" s="11">
        <v>0.22338982000000002</v>
      </c>
      <c r="H30" s="11">
        <v>0</v>
      </c>
      <c r="I30" s="11">
        <v>0</v>
      </c>
      <c r="J30" s="12">
        <v>2.5790500000000003E-3</v>
      </c>
    </row>
    <row r="31" spans="1:10" s="6" customFormat="1" x14ac:dyDescent="0.2">
      <c r="A31" s="9" t="s">
        <v>70</v>
      </c>
      <c r="B31" s="11">
        <v>37.568345889621511</v>
      </c>
      <c r="C31" s="12">
        <v>37.584937369999999</v>
      </c>
      <c r="D31" s="11">
        <v>14.535629140000001</v>
      </c>
      <c r="E31" s="11">
        <v>33.471338346899998</v>
      </c>
      <c r="F31" s="11">
        <v>28.344904177788521</v>
      </c>
      <c r="G31" s="11">
        <v>51.51835037</v>
      </c>
      <c r="H31" s="12">
        <v>26.60175139</v>
      </c>
      <c r="I31" s="11">
        <v>17.118477550000001</v>
      </c>
      <c r="J31" s="12">
        <v>33.506650389999997</v>
      </c>
    </row>
    <row r="32" spans="1:10" s="6" customFormat="1" x14ac:dyDescent="0.2">
      <c r="A32" s="9" t="s">
        <v>113</v>
      </c>
      <c r="B32" s="11">
        <v>1.4433081989367937</v>
      </c>
      <c r="C32" s="12">
        <v>1.8071375300000001</v>
      </c>
      <c r="D32" s="11">
        <v>1.91059303</v>
      </c>
      <c r="E32" s="11">
        <v>14.5846996536</v>
      </c>
      <c r="F32" s="11">
        <v>0.22746414600550963</v>
      </c>
      <c r="G32" s="11">
        <v>6.7371371500000006</v>
      </c>
      <c r="H32" s="12">
        <v>9.0080492599999999</v>
      </c>
      <c r="I32" s="11">
        <v>9.17807657</v>
      </c>
      <c r="J32" s="12">
        <v>0.37205777000000001</v>
      </c>
    </row>
    <row r="33" spans="1:10" s="6" customFormat="1" x14ac:dyDescent="0.2">
      <c r="A33" s="9" t="s">
        <v>34</v>
      </c>
      <c r="B33" s="11">
        <v>0.84055291132379939</v>
      </c>
      <c r="C33" s="12">
        <v>5.5433000000000001E-4</v>
      </c>
      <c r="D33" s="11">
        <v>0.41937816999999999</v>
      </c>
      <c r="E33" s="11">
        <v>0.30347461493299999</v>
      </c>
      <c r="F33" s="11">
        <v>2.482187194713088</v>
      </c>
      <c r="G33" s="11">
        <v>0</v>
      </c>
      <c r="H33" s="11">
        <v>0</v>
      </c>
      <c r="I33" s="11">
        <v>2.0416222500000001</v>
      </c>
      <c r="J33" s="12">
        <v>1.9624464399999999</v>
      </c>
    </row>
    <row r="34" spans="1:10" s="6" customFormat="1" x14ac:dyDescent="0.2">
      <c r="A34" s="9" t="s">
        <v>35</v>
      </c>
      <c r="B34" s="11">
        <v>0</v>
      </c>
      <c r="C34" s="12">
        <v>0</v>
      </c>
      <c r="D34" s="11">
        <v>0</v>
      </c>
      <c r="E34" s="11">
        <v>10.364592354299999</v>
      </c>
      <c r="F34" s="11">
        <v>0</v>
      </c>
      <c r="G34" s="11">
        <v>0</v>
      </c>
      <c r="H34" s="11">
        <v>0</v>
      </c>
      <c r="I34" s="11">
        <v>15.475255050000001</v>
      </c>
      <c r="J34" s="12">
        <v>0</v>
      </c>
    </row>
    <row r="35" spans="1:10" s="6" customFormat="1" x14ac:dyDescent="0.2">
      <c r="A35" s="9" t="s">
        <v>36</v>
      </c>
      <c r="B35" s="11">
        <v>4.6961519605617656</v>
      </c>
      <c r="C35" s="12">
        <v>18.86245036</v>
      </c>
      <c r="D35" s="11">
        <v>5.5862200199999998</v>
      </c>
      <c r="E35" s="11">
        <v>6.2989226157200005</v>
      </c>
      <c r="F35" s="11">
        <v>-8.9094305726510586E-2</v>
      </c>
      <c r="G35" s="11">
        <v>11.704860460000001</v>
      </c>
      <c r="H35" s="12">
        <v>11.20387403</v>
      </c>
      <c r="I35" s="12">
        <v>4.9540868300000005</v>
      </c>
      <c r="J35" s="12">
        <v>17.82410612</v>
      </c>
    </row>
    <row r="36" spans="1:10" s="6" customFormat="1" x14ac:dyDescent="0.2">
      <c r="A36" s="9" t="s">
        <v>42</v>
      </c>
      <c r="B36" s="11">
        <v>-1.3349184311986499</v>
      </c>
      <c r="C36" s="12">
        <v>0.28938120000000001</v>
      </c>
      <c r="D36" s="11">
        <v>6.3333989100000005</v>
      </c>
      <c r="E36" s="11">
        <v>38.521276573899996</v>
      </c>
      <c r="F36" s="11">
        <v>19.645785202874972</v>
      </c>
      <c r="G36" s="11">
        <v>0</v>
      </c>
      <c r="H36" s="12">
        <v>0.28875917000000001</v>
      </c>
      <c r="I36" s="12">
        <v>1.1426528899999999</v>
      </c>
      <c r="J36" s="12">
        <v>0</v>
      </c>
    </row>
    <row r="37" spans="1:10" s="6" customFormat="1" x14ac:dyDescent="0.2">
      <c r="A37" s="9" t="s">
        <v>49</v>
      </c>
      <c r="B37" s="11">
        <v>0</v>
      </c>
      <c r="C37" s="12">
        <v>0</v>
      </c>
      <c r="D37" s="11">
        <v>0</v>
      </c>
      <c r="E37" s="11">
        <v>0.12957750835099999</v>
      </c>
      <c r="F37" s="11">
        <v>0</v>
      </c>
      <c r="G37" s="11">
        <v>0</v>
      </c>
      <c r="H37" s="11">
        <v>0</v>
      </c>
      <c r="I37" s="12">
        <v>0</v>
      </c>
      <c r="J37" s="12">
        <v>0</v>
      </c>
    </row>
    <row r="38" spans="1:10" s="6" customFormat="1" x14ac:dyDescent="0.2">
      <c r="A38" s="9" t="s">
        <v>57</v>
      </c>
      <c r="B38" s="11">
        <v>0</v>
      </c>
      <c r="C38" s="12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2">
        <v>5.3518819899999999</v>
      </c>
      <c r="J38" s="12">
        <v>0</v>
      </c>
    </row>
    <row r="39" spans="1:10" s="6" customFormat="1" x14ac:dyDescent="0.2">
      <c r="A39" s="9" t="s">
        <v>58</v>
      </c>
      <c r="B39" s="11">
        <v>1.8388551918857043</v>
      </c>
      <c r="C39" s="12">
        <v>18.459119820000002</v>
      </c>
      <c r="D39" s="11">
        <v>4.3382741999999999</v>
      </c>
      <c r="E39" s="11">
        <v>19.746177197500003</v>
      </c>
      <c r="F39" s="11">
        <v>3.7163898537600377</v>
      </c>
      <c r="G39" s="11">
        <v>0.23342816</v>
      </c>
      <c r="H39" s="12">
        <v>1.11215529</v>
      </c>
      <c r="I39" s="12">
        <v>1.8561536699999999</v>
      </c>
      <c r="J39" s="12">
        <v>1.09624823</v>
      </c>
    </row>
    <row r="40" spans="1:10" s="6" customFormat="1" x14ac:dyDescent="0.2">
      <c r="A40" s="9" t="s">
        <v>60</v>
      </c>
      <c r="B40" s="11">
        <v>1.930527445401131</v>
      </c>
      <c r="C40" s="12">
        <v>7.2731329900000006</v>
      </c>
      <c r="D40" s="11">
        <v>0.51232964999999997</v>
      </c>
      <c r="E40" s="11">
        <v>3.7791678828399999</v>
      </c>
      <c r="F40" s="11">
        <v>2.6148612288259776</v>
      </c>
      <c r="G40" s="11">
        <v>0.66972430000000005</v>
      </c>
      <c r="H40" s="12">
        <v>3.2779547400000002</v>
      </c>
      <c r="I40" s="11">
        <v>5.0228598099999999</v>
      </c>
      <c r="J40" s="12">
        <v>5.0973435499999997</v>
      </c>
    </row>
    <row r="41" spans="1:10" s="6" customFormat="1" x14ac:dyDescent="0.2">
      <c r="A41" s="9" t="s">
        <v>68</v>
      </c>
      <c r="B41" s="11">
        <v>0.29651383030578188</v>
      </c>
      <c r="C41" s="12">
        <v>1.7943459999999998E-2</v>
      </c>
      <c r="D41" s="11">
        <v>0.67568605000000004</v>
      </c>
      <c r="E41" s="11">
        <v>0.27754464327900003</v>
      </c>
      <c r="F41" s="11">
        <v>7.796221518712267</v>
      </c>
      <c r="G41" s="11">
        <v>1.63843E-3</v>
      </c>
      <c r="H41" s="12">
        <v>3.3412632000000002</v>
      </c>
      <c r="I41" s="11">
        <v>0.25058102999999998</v>
      </c>
      <c r="J41" s="12">
        <v>0.24444792000000001</v>
      </c>
    </row>
    <row r="42" spans="1:10" s="6" customFormat="1" x14ac:dyDescent="0.2">
      <c r="A42" s="9" t="s">
        <v>77</v>
      </c>
      <c r="B42" s="11">
        <v>29.320919824875375</v>
      </c>
      <c r="C42" s="12">
        <v>24.754130370000002</v>
      </c>
      <c r="D42" s="11">
        <v>43.156341320000003</v>
      </c>
      <c r="E42" s="11">
        <v>5.2596662749000003E-2</v>
      </c>
      <c r="F42" s="11">
        <v>52.609707886407591</v>
      </c>
      <c r="G42" s="11">
        <v>19.230393890000002</v>
      </c>
      <c r="H42" s="12">
        <v>22.430829859999999</v>
      </c>
      <c r="I42" s="11">
        <v>2.1771054199999997</v>
      </c>
      <c r="J42" s="12">
        <v>2.27461709</v>
      </c>
    </row>
    <row r="43" spans="1:10" s="6" customFormat="1" x14ac:dyDescent="0.2">
      <c r="A43" s="9" t="s">
        <v>81</v>
      </c>
      <c r="B43" s="11">
        <v>0</v>
      </c>
      <c r="C43" s="12">
        <v>5.0284711199999998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2">
        <v>0</v>
      </c>
      <c r="J43" s="12">
        <v>0</v>
      </c>
    </row>
    <row r="44" spans="1:10" s="6" customFormat="1" x14ac:dyDescent="0.2">
      <c r="A44" s="9" t="s">
        <v>84</v>
      </c>
      <c r="B44" s="11">
        <v>6.8121514768222058</v>
      </c>
      <c r="C44" s="12">
        <v>19.023167699999998</v>
      </c>
      <c r="D44" s="11">
        <v>14.47698711</v>
      </c>
      <c r="E44" s="11">
        <v>10.7583806801</v>
      </c>
      <c r="F44" s="11">
        <v>17.470266746292712</v>
      </c>
      <c r="G44" s="11">
        <v>6.05916941</v>
      </c>
      <c r="H44" s="12">
        <v>33.381626840000003</v>
      </c>
      <c r="I44" s="13">
        <v>7.6232811100000006</v>
      </c>
      <c r="J44" s="12">
        <v>70.503162870000011</v>
      </c>
    </row>
    <row r="45" spans="1:10" s="6" customFormat="1" x14ac:dyDescent="0.2">
      <c r="A45" s="9" t="s">
        <v>88</v>
      </c>
      <c r="B45" s="11">
        <v>0.71986357242279786</v>
      </c>
      <c r="C45" s="12">
        <v>5.5430000000000003E-5</v>
      </c>
      <c r="D45" s="11">
        <v>5.3620730000000005E-2</v>
      </c>
      <c r="E45" s="11">
        <v>0.14236182419900001</v>
      </c>
      <c r="F45" s="11">
        <v>0.15292751000820584</v>
      </c>
      <c r="G45" s="11">
        <v>5.03078E-2</v>
      </c>
      <c r="H45" s="12">
        <v>0.12805547</v>
      </c>
      <c r="I45" s="11">
        <v>0</v>
      </c>
      <c r="J45" s="12">
        <v>0</v>
      </c>
    </row>
    <row r="46" spans="1:10" s="6" customFormat="1" x14ac:dyDescent="0.2">
      <c r="A46" s="9" t="s">
        <v>104</v>
      </c>
      <c r="B46" s="11">
        <v>0</v>
      </c>
      <c r="C46" s="12">
        <v>-1.1869597299999999</v>
      </c>
      <c r="D46" s="11">
        <v>0</v>
      </c>
      <c r="E46" s="11">
        <v>0</v>
      </c>
      <c r="F46" s="11">
        <v>-6.4780414395404745E-2</v>
      </c>
      <c r="G46" s="11">
        <v>0</v>
      </c>
      <c r="H46" s="12">
        <v>6.67024E-3</v>
      </c>
      <c r="I46" s="12">
        <v>0</v>
      </c>
      <c r="J46" s="12">
        <v>0</v>
      </c>
    </row>
    <row r="47" spans="1:10" s="6" customFormat="1" x14ac:dyDescent="0.2">
      <c r="A47" s="9" t="s">
        <v>107</v>
      </c>
      <c r="B47" s="11">
        <v>12.671183798156195</v>
      </c>
      <c r="C47" s="12">
        <v>-4.0962610000000003E-2</v>
      </c>
      <c r="D47" s="11">
        <v>-4.4178540000000002E-2</v>
      </c>
      <c r="E47" s="11">
        <v>0</v>
      </c>
      <c r="F47" s="11">
        <v>0.24576959439657695</v>
      </c>
      <c r="G47" s="11">
        <v>0.54985788000000002</v>
      </c>
      <c r="H47" s="11">
        <v>0</v>
      </c>
      <c r="I47" s="11">
        <v>0</v>
      </c>
      <c r="J47" s="12">
        <v>0</v>
      </c>
    </row>
    <row r="48" spans="1:10" s="6" customFormat="1" x14ac:dyDescent="0.2">
      <c r="A48" s="9" t="s">
        <v>108</v>
      </c>
      <c r="B48" s="11">
        <v>42.557478534387045</v>
      </c>
      <c r="C48" s="12">
        <v>1.1087E-4</v>
      </c>
      <c r="D48" s="11">
        <v>54.063144560000005</v>
      </c>
      <c r="E48" s="11">
        <v>96.010357079699986</v>
      </c>
      <c r="F48" s="11">
        <v>106.25736443990679</v>
      </c>
      <c r="G48" s="11">
        <v>14.201346359999999</v>
      </c>
      <c r="H48" s="12">
        <v>4.3106074900000007</v>
      </c>
      <c r="I48" s="11">
        <v>3.9111936300000001</v>
      </c>
      <c r="J48" s="12">
        <v>4.0759858800000002</v>
      </c>
    </row>
    <row r="49" spans="1:10" s="6" customFormat="1" x14ac:dyDescent="0.2">
      <c r="A49" s="9" t="s">
        <v>115</v>
      </c>
      <c r="B49" s="11">
        <v>2.3774024998196315</v>
      </c>
      <c r="C49" s="12">
        <v>15.615693</v>
      </c>
      <c r="D49" s="11">
        <v>14.716178800000002</v>
      </c>
      <c r="E49" s="11">
        <v>6.6148272673699999</v>
      </c>
      <c r="F49" s="11">
        <v>3.6893876139733894</v>
      </c>
      <c r="G49" s="11">
        <v>4.8024746299999999</v>
      </c>
      <c r="H49" s="12">
        <v>8.2379168400000005</v>
      </c>
      <c r="I49" s="11">
        <v>28.276021119999999</v>
      </c>
      <c r="J49" s="12">
        <v>14.406208150000001</v>
      </c>
    </row>
    <row r="50" spans="1:10" s="6" customFormat="1" x14ac:dyDescent="0.2">
      <c r="A50" s="9" t="s">
        <v>116</v>
      </c>
      <c r="B50" s="11">
        <v>2.8987518688817682</v>
      </c>
      <c r="C50" s="12">
        <v>23.108016339999999</v>
      </c>
      <c r="D50" s="11">
        <v>55.08398906</v>
      </c>
      <c r="E50" s="11">
        <v>6.27489012822</v>
      </c>
      <c r="F50" s="11">
        <v>70.031057456684835</v>
      </c>
      <c r="G50" s="11">
        <v>70.153244319999999</v>
      </c>
      <c r="H50" s="12">
        <v>24.655200998794999</v>
      </c>
      <c r="I50" s="11">
        <v>9.5953542899999995</v>
      </c>
      <c r="J50" s="12">
        <v>22.905905559999997</v>
      </c>
    </row>
    <row r="51" spans="1:10" s="6" customFormat="1" x14ac:dyDescent="0.2">
      <c r="A51" s="9" t="s">
        <v>33</v>
      </c>
      <c r="B51" s="11">
        <v>0</v>
      </c>
      <c r="C51" s="12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2.0248066799999997</v>
      </c>
      <c r="J51" s="12">
        <v>1.920239E-2</v>
      </c>
    </row>
    <row r="52" spans="1:10" s="6" customFormat="1" x14ac:dyDescent="0.2">
      <c r="A52" s="9" t="s">
        <v>38</v>
      </c>
      <c r="B52" s="11">
        <v>8.5471624073301766E-4</v>
      </c>
      <c r="C52" s="12">
        <v>0</v>
      </c>
      <c r="D52" s="11">
        <v>0</v>
      </c>
      <c r="E52" s="11">
        <v>0.8321056538410001</v>
      </c>
      <c r="F52" s="11">
        <v>2.2809360529863429</v>
      </c>
      <c r="G52" s="11">
        <v>0.55722817000000002</v>
      </c>
      <c r="H52" s="11">
        <v>0</v>
      </c>
      <c r="I52" s="11">
        <v>0</v>
      </c>
      <c r="J52" s="12">
        <v>0.65182187000000003</v>
      </c>
    </row>
    <row r="53" spans="1:10" s="6" customFormat="1" x14ac:dyDescent="0.2">
      <c r="A53" s="9" t="s">
        <v>46</v>
      </c>
      <c r="B53" s="11">
        <v>0</v>
      </c>
      <c r="C53" s="12">
        <v>2.08602</v>
      </c>
      <c r="D53" s="11">
        <v>0</v>
      </c>
      <c r="E53" s="11">
        <v>0.28876501903700003</v>
      </c>
      <c r="F53" s="11">
        <v>0</v>
      </c>
      <c r="G53" s="11">
        <v>3.3174385800000001</v>
      </c>
      <c r="H53" s="12">
        <v>2.9540340000000002E-2</v>
      </c>
      <c r="I53" s="12">
        <v>6.3718783000000006</v>
      </c>
      <c r="J53" s="12">
        <v>0.35328630999999999</v>
      </c>
    </row>
    <row r="54" spans="1:10" s="6" customFormat="1" x14ac:dyDescent="0.2">
      <c r="A54" s="9" t="s">
        <v>78</v>
      </c>
      <c r="B54" s="11">
        <v>0</v>
      </c>
      <c r="C54" s="12">
        <v>0.35049999999999998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v>0.15240408</v>
      </c>
      <c r="J54" s="12">
        <v>0</v>
      </c>
    </row>
    <row r="55" spans="1:10" s="6" customFormat="1" x14ac:dyDescent="0.2">
      <c r="A55" s="9" t="s">
        <v>80</v>
      </c>
      <c r="B55" s="11">
        <v>121.8083269403693</v>
      </c>
      <c r="C55" s="12">
        <v>2.18005833</v>
      </c>
      <c r="D55" s="11">
        <v>143.60359788999997</v>
      </c>
      <c r="E55" s="11">
        <v>32.132142995199999</v>
      </c>
      <c r="F55" s="11">
        <v>113.548357187489</v>
      </c>
      <c r="G55" s="11">
        <v>155.62179387</v>
      </c>
      <c r="H55" s="12">
        <v>167.17197831000001</v>
      </c>
      <c r="I55" s="11">
        <v>116.04447841</v>
      </c>
      <c r="J55" s="12">
        <v>200.31115439999999</v>
      </c>
    </row>
    <row r="56" spans="1:10" s="6" customFormat="1" x14ac:dyDescent="0.2">
      <c r="A56" s="9" t="s">
        <v>83</v>
      </c>
      <c r="B56" s="11">
        <v>0</v>
      </c>
      <c r="C56" s="12">
        <v>0</v>
      </c>
      <c r="D56" s="11">
        <v>0</v>
      </c>
      <c r="E56" s="11">
        <v>0</v>
      </c>
      <c r="F56" s="11">
        <v>0</v>
      </c>
      <c r="G56" s="11">
        <v>0</v>
      </c>
      <c r="H56" s="12">
        <v>0</v>
      </c>
      <c r="I56" s="11">
        <v>3.0103250000000002E-2</v>
      </c>
      <c r="J56" s="12">
        <v>0</v>
      </c>
    </row>
    <row r="57" spans="1:10" s="6" customFormat="1" x14ac:dyDescent="0.2">
      <c r="A57" s="9" t="s">
        <v>99</v>
      </c>
      <c r="B57" s="11">
        <v>0</v>
      </c>
      <c r="C57" s="12">
        <v>0</v>
      </c>
      <c r="D57" s="11">
        <v>-2.096071E-2</v>
      </c>
      <c r="E57" s="11">
        <v>2.9696833524099997</v>
      </c>
      <c r="F57" s="11">
        <v>-0.28461989332395521</v>
      </c>
      <c r="G57" s="11">
        <v>0.48764232000000002</v>
      </c>
      <c r="H57" s="11">
        <v>0</v>
      </c>
      <c r="I57" s="12">
        <v>0</v>
      </c>
      <c r="J57" s="12">
        <v>0</v>
      </c>
    </row>
    <row r="58" spans="1:10" s="6" customFormat="1" x14ac:dyDescent="0.2">
      <c r="A58" s="9" t="s">
        <v>103</v>
      </c>
      <c r="B58" s="11">
        <v>33.737293730742365</v>
      </c>
      <c r="C58" s="12">
        <v>66.726181049999994</v>
      </c>
      <c r="D58" s="11">
        <v>6.3273554400000007</v>
      </c>
      <c r="E58" s="11">
        <v>45.506114801100004</v>
      </c>
      <c r="F58" s="11">
        <v>1.9069435847840102</v>
      </c>
      <c r="G58" s="11">
        <v>2.6920043599999999</v>
      </c>
      <c r="H58" s="12">
        <v>4.1098168399999997</v>
      </c>
      <c r="I58" s="11">
        <v>11.839684249999999</v>
      </c>
      <c r="J58" s="12">
        <v>4.2860632999999995</v>
      </c>
    </row>
    <row r="59" spans="1:10" s="6" customFormat="1" x14ac:dyDescent="0.2">
      <c r="A59" s="9" t="s">
        <v>106</v>
      </c>
      <c r="B59" s="11">
        <v>0</v>
      </c>
      <c r="C59" s="12">
        <v>0</v>
      </c>
      <c r="D59" s="11">
        <v>8.1394000000000008E-4</v>
      </c>
      <c r="E59" s="11">
        <v>0.672356059013</v>
      </c>
      <c r="F59" s="11">
        <v>-6.1811119409325359</v>
      </c>
      <c r="G59" s="11">
        <v>0</v>
      </c>
      <c r="H59" s="11">
        <v>0</v>
      </c>
      <c r="I59" s="11">
        <v>0</v>
      </c>
      <c r="J59" s="12">
        <v>0</v>
      </c>
    </row>
    <row r="60" spans="1:10" s="6" customFormat="1" x14ac:dyDescent="0.2">
      <c r="A60" s="9" t="s">
        <v>120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2">
        <v>2.15089336</v>
      </c>
      <c r="I60" s="12">
        <v>0</v>
      </c>
      <c r="J60" s="12">
        <v>0</v>
      </c>
    </row>
    <row r="61" spans="1:10" s="6" customFormat="1" x14ac:dyDescent="0.2">
      <c r="A61" s="9" t="s">
        <v>121</v>
      </c>
      <c r="B61" s="11">
        <v>0</v>
      </c>
      <c r="C61" s="12">
        <v>0</v>
      </c>
      <c r="D61" s="11">
        <v>0</v>
      </c>
      <c r="E61" s="11">
        <v>4.66086895336E-4</v>
      </c>
      <c r="F61" s="11">
        <v>0</v>
      </c>
      <c r="G61" s="11">
        <v>8.3421000000000005E-4</v>
      </c>
      <c r="H61" s="11">
        <v>0</v>
      </c>
      <c r="I61" s="12">
        <v>0</v>
      </c>
      <c r="J61" s="12">
        <v>0</v>
      </c>
    </row>
    <row r="62" spans="1:10" s="6" customFormat="1" x14ac:dyDescent="0.2">
      <c r="A62" s="9" t="s">
        <v>32</v>
      </c>
      <c r="B62" s="11">
        <v>0</v>
      </c>
      <c r="C62" s="12">
        <v>0</v>
      </c>
      <c r="D62" s="11">
        <v>0</v>
      </c>
      <c r="E62" s="11">
        <v>0</v>
      </c>
      <c r="F62" s="11">
        <v>0</v>
      </c>
      <c r="G62" s="11">
        <v>7.8811259999999994E-2</v>
      </c>
      <c r="H62" s="11">
        <v>0</v>
      </c>
      <c r="I62" s="11">
        <v>0</v>
      </c>
      <c r="J62" s="12">
        <v>0</v>
      </c>
    </row>
    <row r="63" spans="1:10" s="6" customFormat="1" x14ac:dyDescent="0.2">
      <c r="A63" s="9" t="s">
        <v>37</v>
      </c>
      <c r="B63" s="11">
        <v>0</v>
      </c>
      <c r="C63" s="12">
        <v>0.26380260999999999</v>
      </c>
      <c r="D63" s="11">
        <v>5.6634000000000003E-4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2">
        <v>0</v>
      </c>
    </row>
    <row r="64" spans="1:10" s="6" customFormat="1" x14ac:dyDescent="0.2">
      <c r="A64" s="9" t="s">
        <v>39</v>
      </c>
      <c r="B64" s="11">
        <v>0</v>
      </c>
      <c r="C64" s="12">
        <v>0</v>
      </c>
      <c r="D64" s="11">
        <v>0</v>
      </c>
      <c r="E64" s="11">
        <v>0.74542024464900003</v>
      </c>
      <c r="F64" s="11">
        <v>0</v>
      </c>
      <c r="G64" s="11">
        <v>2.6071000799999999</v>
      </c>
      <c r="H64" s="12">
        <v>1.82512798</v>
      </c>
      <c r="I64" s="12">
        <v>0</v>
      </c>
      <c r="J64" s="12">
        <v>0.24335544000000001</v>
      </c>
    </row>
    <row r="65" spans="1:10" s="6" customFormat="1" x14ac:dyDescent="0.2">
      <c r="A65" s="9" t="s">
        <v>41</v>
      </c>
      <c r="B65" s="11">
        <v>0</v>
      </c>
      <c r="C65" s="12">
        <v>5.99447E-3</v>
      </c>
      <c r="D65" s="11">
        <v>1.6299999999999999E-6</v>
      </c>
      <c r="E65" s="11">
        <v>6.89140866634E-4</v>
      </c>
      <c r="F65" s="11">
        <v>0</v>
      </c>
      <c r="G65" s="11">
        <v>0</v>
      </c>
      <c r="H65" s="11">
        <v>0</v>
      </c>
      <c r="I65" s="11">
        <v>0</v>
      </c>
      <c r="J65" s="12">
        <v>0</v>
      </c>
    </row>
    <row r="66" spans="1:10" s="6" customFormat="1" x14ac:dyDescent="0.2">
      <c r="A66" s="9" t="s">
        <v>43</v>
      </c>
      <c r="B66" s="11">
        <v>0</v>
      </c>
      <c r="C66" s="12">
        <v>0</v>
      </c>
      <c r="D66" s="11">
        <v>0</v>
      </c>
      <c r="E66" s="11">
        <v>0.15099765690299999</v>
      </c>
      <c r="F66" s="11">
        <v>0</v>
      </c>
      <c r="G66" s="11">
        <v>0</v>
      </c>
      <c r="H66" s="11">
        <v>0</v>
      </c>
      <c r="I66" s="11">
        <v>0.44289672999999996</v>
      </c>
      <c r="J66" s="12">
        <v>0</v>
      </c>
    </row>
    <row r="67" spans="1:10" s="6" customFormat="1" x14ac:dyDescent="0.2">
      <c r="A67" s="9" t="s">
        <v>44</v>
      </c>
      <c r="B67" s="11">
        <v>0</v>
      </c>
      <c r="C67" s="12">
        <v>0</v>
      </c>
      <c r="D67" s="11">
        <v>0</v>
      </c>
      <c r="E67" s="11">
        <v>0</v>
      </c>
      <c r="F67" s="11">
        <v>0.63628450852822216</v>
      </c>
      <c r="G67" s="11">
        <v>0</v>
      </c>
      <c r="H67" s="11">
        <v>0</v>
      </c>
      <c r="I67" s="12">
        <v>0</v>
      </c>
      <c r="J67" s="12">
        <v>0</v>
      </c>
    </row>
    <row r="68" spans="1:10" s="6" customFormat="1" x14ac:dyDescent="0.2">
      <c r="A68" s="9" t="s">
        <v>47</v>
      </c>
      <c r="B68" s="11">
        <v>0</v>
      </c>
      <c r="C68" s="12">
        <v>0</v>
      </c>
      <c r="D68" s="11">
        <v>0</v>
      </c>
      <c r="E68" s="11">
        <v>0</v>
      </c>
      <c r="F68" s="11">
        <v>0</v>
      </c>
      <c r="G68" s="11">
        <v>0</v>
      </c>
      <c r="H68" s="12">
        <v>0</v>
      </c>
      <c r="I68" s="12">
        <v>0</v>
      </c>
      <c r="J68" s="12">
        <v>0</v>
      </c>
    </row>
    <row r="69" spans="1:10" s="6" customFormat="1" x14ac:dyDescent="0.2">
      <c r="A69" s="9" t="s">
        <v>51</v>
      </c>
      <c r="B69" s="11">
        <v>0</v>
      </c>
      <c r="C69" s="12">
        <v>0</v>
      </c>
      <c r="D69" s="11">
        <v>0</v>
      </c>
      <c r="E69" s="11">
        <v>0</v>
      </c>
      <c r="F69" s="11">
        <v>0</v>
      </c>
      <c r="G69" s="11">
        <v>-4.0385919999999999E-2</v>
      </c>
      <c r="H69" s="12">
        <v>11.7111512</v>
      </c>
      <c r="I69" s="12">
        <v>5.2106950799999998</v>
      </c>
      <c r="J69" s="12">
        <v>0</v>
      </c>
    </row>
    <row r="70" spans="1:10" s="6" customFormat="1" x14ac:dyDescent="0.2">
      <c r="A70" s="9" t="s">
        <v>53</v>
      </c>
      <c r="B70" s="11">
        <v>0</v>
      </c>
      <c r="C70" s="12">
        <v>0</v>
      </c>
      <c r="D70" s="11">
        <v>0</v>
      </c>
      <c r="E70" s="11">
        <v>0</v>
      </c>
      <c r="F70" s="11">
        <v>0</v>
      </c>
      <c r="G70" s="11">
        <v>0</v>
      </c>
      <c r="H70" s="12">
        <v>0</v>
      </c>
      <c r="I70" s="12">
        <v>9.9981500000000001E-2</v>
      </c>
      <c r="J70" s="12">
        <v>0</v>
      </c>
    </row>
    <row r="71" spans="1:10" s="6" customFormat="1" x14ac:dyDescent="0.2">
      <c r="A71" s="9" t="s">
        <v>54</v>
      </c>
      <c r="B71" s="11">
        <v>4.0299283277111152E-2</v>
      </c>
      <c r="C71" s="12">
        <v>1.9757587400000001</v>
      </c>
      <c r="D71" s="11">
        <v>0</v>
      </c>
      <c r="E71" s="11">
        <v>6.2342261536599999E-7</v>
      </c>
      <c r="F71" s="11">
        <v>7.2255307719359951E-2</v>
      </c>
      <c r="G71" s="11">
        <v>0</v>
      </c>
      <c r="H71" s="12">
        <v>1.5827132900000001</v>
      </c>
      <c r="I71" s="11">
        <v>6.0879739999999995E-2</v>
      </c>
      <c r="J71" s="12">
        <v>0.26570836999999997</v>
      </c>
    </row>
    <row r="72" spans="1:10" s="6" customFormat="1" x14ac:dyDescent="0.2">
      <c r="A72" s="9" t="s">
        <v>55</v>
      </c>
      <c r="B72" s="11">
        <v>0</v>
      </c>
      <c r="C72" s="12">
        <v>0</v>
      </c>
      <c r="D72" s="11">
        <v>0</v>
      </c>
      <c r="E72" s="11">
        <v>6.0191064579999995</v>
      </c>
      <c r="F72" s="11">
        <v>0</v>
      </c>
      <c r="G72" s="11">
        <v>0</v>
      </c>
      <c r="H72" s="11">
        <v>0</v>
      </c>
      <c r="I72" s="11">
        <v>0</v>
      </c>
      <c r="J72" s="12">
        <v>2.3364274799999998</v>
      </c>
    </row>
    <row r="73" spans="1:10" s="6" customFormat="1" x14ac:dyDescent="0.2">
      <c r="A73" s="9" t="s">
        <v>59</v>
      </c>
      <c r="B73" s="11">
        <v>0</v>
      </c>
      <c r="C73" s="12">
        <v>0</v>
      </c>
      <c r="D73" s="11">
        <v>0</v>
      </c>
      <c r="E73" s="11">
        <v>0</v>
      </c>
      <c r="F73" s="11">
        <v>0</v>
      </c>
      <c r="G73" s="11">
        <v>0</v>
      </c>
      <c r="H73" s="12">
        <v>0</v>
      </c>
      <c r="I73" s="12">
        <v>2.7663380000000001E-2</v>
      </c>
      <c r="J73" s="12">
        <v>0</v>
      </c>
    </row>
    <row r="74" spans="1:10" s="6" customFormat="1" x14ac:dyDescent="0.2">
      <c r="A74" s="9" t="s">
        <v>61</v>
      </c>
      <c r="B74" s="11">
        <v>0</v>
      </c>
      <c r="C74" s="12">
        <v>0</v>
      </c>
      <c r="D74" s="11">
        <v>0.31616603999999998</v>
      </c>
      <c r="E74" s="11">
        <v>0</v>
      </c>
      <c r="F74" s="11">
        <v>9.5041322314049579E-3</v>
      </c>
      <c r="G74" s="11">
        <v>2.076275E-2</v>
      </c>
      <c r="H74" s="11">
        <v>0</v>
      </c>
      <c r="I74" s="12">
        <v>0</v>
      </c>
      <c r="J74" s="12">
        <v>0</v>
      </c>
    </row>
    <row r="75" spans="1:10" s="6" customFormat="1" x14ac:dyDescent="0.2">
      <c r="A75" s="9" t="s">
        <v>75</v>
      </c>
      <c r="B75" s="11">
        <v>0</v>
      </c>
      <c r="C75" s="12">
        <v>0</v>
      </c>
      <c r="D75" s="11">
        <v>0</v>
      </c>
      <c r="E75" s="11">
        <v>0</v>
      </c>
      <c r="F75" s="11">
        <v>0</v>
      </c>
      <c r="G75" s="11">
        <v>8.9416399999999993E-2</v>
      </c>
      <c r="H75" s="11">
        <v>0</v>
      </c>
      <c r="I75" s="12">
        <v>0</v>
      </c>
      <c r="J75" s="12">
        <v>0</v>
      </c>
    </row>
    <row r="76" spans="1:10" s="6" customFormat="1" x14ac:dyDescent="0.2">
      <c r="A76" s="9" t="s">
        <v>76</v>
      </c>
      <c r="B76" s="11">
        <v>23.934161485251135</v>
      </c>
      <c r="C76" s="12">
        <v>46.423741630000002</v>
      </c>
      <c r="D76" s="11">
        <v>0.77128184999999994</v>
      </c>
      <c r="E76" s="11">
        <v>0.51039199090700005</v>
      </c>
      <c r="F76" s="11">
        <v>0.48499882099525221</v>
      </c>
      <c r="G76" s="11">
        <v>0.57285914999999998</v>
      </c>
      <c r="H76" s="11">
        <v>0</v>
      </c>
      <c r="I76" s="11">
        <v>0</v>
      </c>
      <c r="J76" s="12">
        <v>0</v>
      </c>
    </row>
    <row r="77" spans="1:10" s="6" customFormat="1" x14ac:dyDescent="0.2">
      <c r="A77" s="9" t="s">
        <v>79</v>
      </c>
      <c r="B77" s="11">
        <v>0</v>
      </c>
      <c r="C77" s="12">
        <v>3.7106918100000001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2">
        <v>0.25020382999999996</v>
      </c>
      <c r="J77" s="12">
        <v>0</v>
      </c>
    </row>
    <row r="78" spans="1:10" s="6" customFormat="1" x14ac:dyDescent="0.2">
      <c r="A78" s="9" t="s">
        <v>148</v>
      </c>
      <c r="B78" s="11"/>
      <c r="C78" s="12"/>
      <c r="D78" s="11"/>
      <c r="E78" s="11"/>
      <c r="F78" s="11"/>
      <c r="G78" s="11"/>
      <c r="H78" s="11"/>
      <c r="I78" s="12"/>
      <c r="J78" s="12">
        <v>6.2705389199999999</v>
      </c>
    </row>
    <row r="79" spans="1:10" s="6" customFormat="1" x14ac:dyDescent="0.2">
      <c r="A79" s="9" t="s">
        <v>82</v>
      </c>
      <c r="B79" s="11">
        <v>0</v>
      </c>
      <c r="C79" s="12">
        <v>0</v>
      </c>
      <c r="D79" s="11">
        <v>0</v>
      </c>
      <c r="E79" s="11">
        <v>0</v>
      </c>
      <c r="F79" s="11">
        <v>0</v>
      </c>
      <c r="G79" s="11">
        <v>0</v>
      </c>
      <c r="H79" s="12">
        <v>1.8130903899999999</v>
      </c>
      <c r="I79" s="11">
        <v>0.53095055000000002</v>
      </c>
      <c r="J79" s="12">
        <v>0.48139026000000001</v>
      </c>
    </row>
    <row r="80" spans="1:10" s="6" customFormat="1" x14ac:dyDescent="0.2">
      <c r="A80" s="9" t="s">
        <v>86</v>
      </c>
      <c r="B80" s="11">
        <v>0</v>
      </c>
      <c r="C80" s="12">
        <v>0</v>
      </c>
      <c r="D80" s="11">
        <v>8.1390000000000005E-5</v>
      </c>
      <c r="E80" s="11">
        <v>0</v>
      </c>
      <c r="F80" s="11">
        <v>0</v>
      </c>
      <c r="G80" s="11">
        <v>0</v>
      </c>
      <c r="H80" s="11">
        <v>0</v>
      </c>
      <c r="I80" s="12">
        <v>0</v>
      </c>
      <c r="J80" s="12">
        <v>0</v>
      </c>
    </row>
    <row r="81" spans="1:10" s="6" customFormat="1" x14ac:dyDescent="0.2">
      <c r="A81" s="9" t="s">
        <v>87</v>
      </c>
      <c r="B81" s="11">
        <v>1.6127606764963109</v>
      </c>
      <c r="C81" s="12">
        <v>4.5911210000000001E-2</v>
      </c>
      <c r="D81" s="11">
        <v>3.6468233399999996</v>
      </c>
      <c r="E81" s="11">
        <v>4.0394696793699998</v>
      </c>
      <c r="F81" s="11">
        <v>8.7807506201277743</v>
      </c>
      <c r="G81" s="11">
        <v>1.8729002299999999</v>
      </c>
      <c r="H81" s="13">
        <v>4.8886822800000003</v>
      </c>
      <c r="I81" s="11">
        <v>1.6970615500000001</v>
      </c>
      <c r="J81" s="12">
        <v>1.2655587699999999</v>
      </c>
    </row>
    <row r="82" spans="1:10" s="6" customFormat="1" x14ac:dyDescent="0.2">
      <c r="A82" s="10" t="s">
        <v>90</v>
      </c>
      <c r="B82" s="11">
        <v>-15.479696257621526</v>
      </c>
      <c r="C82" s="11">
        <v>-0.11737072999995947</v>
      </c>
      <c r="D82" s="11">
        <v>0.15503307999998331</v>
      </c>
      <c r="E82" s="11">
        <v>9.0081101926565189E-3</v>
      </c>
      <c r="F82" s="11">
        <v>3.9307484907031058E-2</v>
      </c>
      <c r="G82" s="11">
        <v>2.1042893828511238</v>
      </c>
      <c r="H82" s="11">
        <v>2.7761615650962592</v>
      </c>
      <c r="I82" s="11">
        <v>78.755385320000045</v>
      </c>
      <c r="J82" s="12">
        <v>4.5584943899999866</v>
      </c>
    </row>
    <row r="83" spans="1:10" s="6" customFormat="1" x14ac:dyDescent="0.2">
      <c r="A83" s="9" t="s">
        <v>92</v>
      </c>
      <c r="B83" s="11">
        <v>0.64817600447665868</v>
      </c>
      <c r="C83" s="12">
        <v>2.1582399999999996E-3</v>
      </c>
      <c r="D83" s="11">
        <v>7.0328199999999993E-2</v>
      </c>
      <c r="E83" s="11">
        <v>0.72254422553499997</v>
      </c>
      <c r="F83" s="11">
        <v>0</v>
      </c>
      <c r="G83" s="11">
        <v>0</v>
      </c>
      <c r="H83" s="12">
        <v>2.27776361</v>
      </c>
      <c r="I83" s="11">
        <v>0</v>
      </c>
      <c r="J83" s="12">
        <v>0</v>
      </c>
    </row>
    <row r="84" spans="1:10" s="6" customFormat="1" x14ac:dyDescent="0.2">
      <c r="A84" s="9" t="s">
        <v>95</v>
      </c>
      <c r="B84" s="11">
        <v>0</v>
      </c>
      <c r="C84" s="12">
        <v>16.22081713</v>
      </c>
      <c r="D84" s="11">
        <v>1.628E-5</v>
      </c>
      <c r="E84" s="11">
        <v>0</v>
      </c>
      <c r="F84" s="11">
        <v>0</v>
      </c>
      <c r="G84" s="11">
        <v>0</v>
      </c>
      <c r="H84" s="11">
        <v>0</v>
      </c>
      <c r="I84" s="11">
        <v>9.3698520000000007E-2</v>
      </c>
      <c r="J84" s="12">
        <v>9.0064809999999995E-2</v>
      </c>
    </row>
    <row r="85" spans="1:10" s="6" customFormat="1" x14ac:dyDescent="0.2">
      <c r="A85" s="9" t="s">
        <v>96</v>
      </c>
      <c r="B85" s="11">
        <v>-5.0683658260614033E-3</v>
      </c>
      <c r="C85" s="12">
        <v>0.20706432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2">
        <v>0</v>
      </c>
    </row>
    <row r="86" spans="1:10" s="6" customFormat="1" x14ac:dyDescent="0.2">
      <c r="A86" s="9" t="s">
        <v>98</v>
      </c>
      <c r="B86" s="11">
        <v>0</v>
      </c>
      <c r="C86" s="12">
        <v>0</v>
      </c>
      <c r="D86" s="11">
        <v>5.0218599999999995E-2</v>
      </c>
      <c r="E86" s="11">
        <v>0</v>
      </c>
      <c r="F86" s="11">
        <v>2.7811968817771523E-3</v>
      </c>
      <c r="G86" s="11">
        <v>6.8307413499999994</v>
      </c>
      <c r="H86" s="11">
        <v>0</v>
      </c>
      <c r="I86" s="12">
        <v>0</v>
      </c>
      <c r="J86" s="12">
        <v>0</v>
      </c>
    </row>
    <row r="87" spans="1:10" s="6" customFormat="1" x14ac:dyDescent="0.2">
      <c r="A87" s="9" t="s">
        <v>100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2">
        <v>2.4710529999999998E-2</v>
      </c>
      <c r="I87" s="12">
        <v>0</v>
      </c>
      <c r="J87" s="12">
        <v>0</v>
      </c>
    </row>
    <row r="88" spans="1:10" s="6" customFormat="1" x14ac:dyDescent="0.2">
      <c r="A88" s="9" t="s">
        <v>102</v>
      </c>
      <c r="B88" s="11">
        <v>0</v>
      </c>
      <c r="C88" s="12">
        <v>0</v>
      </c>
      <c r="D88" s="11">
        <v>0</v>
      </c>
      <c r="E88" s="11">
        <v>0</v>
      </c>
      <c r="F88" s="11">
        <v>0</v>
      </c>
      <c r="G88" s="11">
        <v>0</v>
      </c>
      <c r="H88" s="12">
        <v>0</v>
      </c>
      <c r="I88" s="11">
        <v>0.33221664000000001</v>
      </c>
      <c r="J88" s="12">
        <v>0</v>
      </c>
    </row>
    <row r="89" spans="1:10" s="6" customFormat="1" x14ac:dyDescent="0.2">
      <c r="A89" s="9" t="s">
        <v>105</v>
      </c>
      <c r="B89" s="11">
        <v>0</v>
      </c>
      <c r="C89" s="12">
        <v>0</v>
      </c>
      <c r="D89" s="11">
        <v>0</v>
      </c>
      <c r="E89" s="11">
        <v>0</v>
      </c>
      <c r="F89" s="11">
        <v>1.0174875241779497</v>
      </c>
      <c r="G89" s="11">
        <v>9.5037150000000001E-2</v>
      </c>
      <c r="H89" s="12">
        <v>18.205855589999999</v>
      </c>
      <c r="I89" s="12">
        <v>0</v>
      </c>
      <c r="J89" s="12">
        <v>0</v>
      </c>
    </row>
    <row r="90" spans="1:10" s="6" customFormat="1" x14ac:dyDescent="0.2">
      <c r="A90" s="9" t="s">
        <v>110</v>
      </c>
      <c r="B90" s="11">
        <v>2.6199351869937586</v>
      </c>
      <c r="C90" s="12">
        <v>47.072878009999997</v>
      </c>
      <c r="D90" s="11">
        <v>4.8419248600000007</v>
      </c>
      <c r="E90" s="11">
        <v>1.08945471978</v>
      </c>
      <c r="F90" s="11">
        <v>1.0232284156848952</v>
      </c>
      <c r="G90" s="11">
        <v>0.89570868999999997</v>
      </c>
      <c r="H90" s="11">
        <v>0</v>
      </c>
      <c r="I90" s="12">
        <v>7.3240012699999992</v>
      </c>
      <c r="J90" s="12">
        <v>5.7924392600000001</v>
      </c>
    </row>
    <row r="91" spans="1:10" s="6" customFormat="1" x14ac:dyDescent="0.2">
      <c r="A91" s="9" t="s">
        <v>111</v>
      </c>
      <c r="B91" s="11">
        <v>0.10867217978429687</v>
      </c>
      <c r="C91" s="12">
        <v>2.1924630000000001E-2</v>
      </c>
      <c r="D91" s="11">
        <v>0.26851382000000001</v>
      </c>
      <c r="E91" s="11">
        <v>0</v>
      </c>
      <c r="F91" s="11">
        <v>0</v>
      </c>
      <c r="G91" s="11">
        <v>0</v>
      </c>
      <c r="H91" s="11">
        <v>0</v>
      </c>
      <c r="I91" s="12">
        <v>0</v>
      </c>
      <c r="J91" s="12">
        <v>0</v>
      </c>
    </row>
    <row r="92" spans="1:10" s="6" customFormat="1" x14ac:dyDescent="0.2">
      <c r="A92" s="9" t="s">
        <v>114</v>
      </c>
      <c r="B92" s="11">
        <v>-1.2689683909544749</v>
      </c>
      <c r="C92" s="12">
        <v>0.23178498</v>
      </c>
      <c r="D92" s="11">
        <v>1.10708059</v>
      </c>
      <c r="E92" s="11">
        <v>0.34280754360999999</v>
      </c>
      <c r="F92" s="11">
        <v>1.8850653537307307</v>
      </c>
      <c r="G92" s="11">
        <v>2.2472775499999997</v>
      </c>
      <c r="H92" s="12">
        <v>33.37708782</v>
      </c>
      <c r="I92" s="11">
        <v>11.1110106</v>
      </c>
      <c r="J92" s="12">
        <v>17.393452910000001</v>
      </c>
    </row>
    <row r="93" spans="1:10" s="6" customFormat="1" x14ac:dyDescent="0.2">
      <c r="A93" s="9" t="s">
        <v>117</v>
      </c>
      <c r="B93" s="11">
        <v>8.0388223431717765E-4</v>
      </c>
      <c r="C93" s="12">
        <v>4.2282600000000002E-3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2">
        <v>0</v>
      </c>
      <c r="J93" s="12">
        <v>0</v>
      </c>
    </row>
    <row r="94" spans="1:10" s="6" customFormat="1" x14ac:dyDescent="0.2">
      <c r="A94" s="9" t="s">
        <v>119</v>
      </c>
      <c r="B94" s="11">
        <v>0</v>
      </c>
      <c r="C94" s="12">
        <v>0.50061151999999998</v>
      </c>
      <c r="D94" s="11">
        <v>2.4988000000000002E-3</v>
      </c>
      <c r="E94" s="11">
        <v>1.82264140789E-3</v>
      </c>
      <c r="F94" s="11">
        <v>0</v>
      </c>
      <c r="G94" s="11">
        <v>0</v>
      </c>
      <c r="H94" s="11">
        <v>0</v>
      </c>
      <c r="I94" s="12">
        <v>1.75048E-3</v>
      </c>
      <c r="J94" s="12">
        <v>0</v>
      </c>
    </row>
    <row r="95" spans="1:10" s="6" customFormat="1" x14ac:dyDescent="0.2">
      <c r="A95" s="9"/>
      <c r="B95" s="11"/>
      <c r="C95" s="12"/>
      <c r="D95" s="11"/>
      <c r="E95" s="11"/>
      <c r="F95" s="11"/>
      <c r="G95" s="11"/>
      <c r="H95" s="11"/>
      <c r="I95" s="12"/>
      <c r="J95" s="12"/>
    </row>
    <row r="96" spans="1:10" s="6" customFormat="1" x14ac:dyDescent="0.2">
      <c r="A96" s="9"/>
      <c r="B96" s="11"/>
      <c r="C96" s="12"/>
      <c r="D96" s="11"/>
      <c r="E96" s="11"/>
      <c r="F96" s="11"/>
      <c r="G96" s="11"/>
      <c r="H96" s="11"/>
      <c r="I96" s="12"/>
      <c r="J96" s="12"/>
    </row>
    <row r="97" spans="1:10" s="6" customFormat="1" x14ac:dyDescent="0.2">
      <c r="A97" s="9"/>
      <c r="B97" s="11"/>
      <c r="C97" s="12"/>
      <c r="D97" s="11"/>
      <c r="E97" s="11"/>
      <c r="F97" s="11"/>
      <c r="G97" s="11"/>
      <c r="H97" s="11"/>
      <c r="I97" s="12"/>
      <c r="J97" s="12"/>
    </row>
    <row r="98" spans="1:10" s="6" customFormat="1" x14ac:dyDescent="0.2">
      <c r="A98" s="9"/>
      <c r="B98" s="11"/>
      <c r="C98" s="12"/>
      <c r="D98" s="11"/>
      <c r="E98" s="11"/>
      <c r="F98" s="11"/>
      <c r="G98" s="11"/>
      <c r="H98" s="11"/>
      <c r="I98" s="12"/>
      <c r="J98" s="12"/>
    </row>
    <row r="99" spans="1:10" s="6" customFormat="1" x14ac:dyDescent="0.2">
      <c r="A99" s="7" t="s">
        <v>9</v>
      </c>
      <c r="B99" s="15">
        <f t="shared" ref="B99:J99" si="0">SUM(B3:B94)</f>
        <v>343.06704600777192</v>
      </c>
      <c r="C99" s="15">
        <f t="shared" si="0"/>
        <v>356.56091391000001</v>
      </c>
      <c r="D99" s="15">
        <f t="shared" si="0"/>
        <v>409.27103836999999</v>
      </c>
      <c r="E99" s="15">
        <f t="shared" si="0"/>
        <v>427.71785455715201</v>
      </c>
      <c r="F99" s="15">
        <f t="shared" si="0"/>
        <v>560.80700163530855</v>
      </c>
      <c r="G99" s="15">
        <f t="shared" si="0"/>
        <v>476.25157396285118</v>
      </c>
      <c r="H99" s="15">
        <f t="shared" si="0"/>
        <v>541.1579315138913</v>
      </c>
      <c r="I99" s="15">
        <f t="shared" si="0"/>
        <v>452.19578541999994</v>
      </c>
      <c r="J99" s="15">
        <f t="shared" si="0"/>
        <v>462.67825339000001</v>
      </c>
    </row>
    <row r="100" spans="1:10" x14ac:dyDescent="0.25">
      <c r="A100" s="6"/>
      <c r="B100" s="6"/>
      <c r="C100" s="6"/>
      <c r="D100" s="6"/>
      <c r="E100" s="6"/>
      <c r="F100" s="6"/>
      <c r="G100" s="6"/>
      <c r="H100" s="6"/>
      <c r="I100" s="22"/>
      <c r="J100" s="22"/>
    </row>
  </sheetData>
  <sortState ref="A3:Q94">
    <sortCondition descending="1" ref="Q3"/>
  </sortState>
  <conditionalFormatting sqref="A78 A71:A72 A60:A62 A58 A53:A56 A41 A48:A49 A65:A67 A74:A75 A80 A82 A85:A86 A3:A38">
    <cfRule type="duplicateValues" dxfId="117" priority="63"/>
  </conditionalFormatting>
  <conditionalFormatting sqref="A40">
    <cfRule type="duplicateValues" dxfId="116" priority="62"/>
  </conditionalFormatting>
  <conditionalFormatting sqref="A42">
    <cfRule type="duplicateValues" dxfId="115" priority="61"/>
  </conditionalFormatting>
  <conditionalFormatting sqref="A43">
    <cfRule type="duplicateValues" dxfId="114" priority="60"/>
  </conditionalFormatting>
  <conditionalFormatting sqref="A44:A47">
    <cfRule type="duplicateValues" dxfId="113" priority="59"/>
  </conditionalFormatting>
  <conditionalFormatting sqref="A57">
    <cfRule type="duplicateValues" dxfId="112" priority="58"/>
  </conditionalFormatting>
  <conditionalFormatting sqref="A63">
    <cfRule type="duplicateValues" dxfId="111" priority="57"/>
  </conditionalFormatting>
  <conditionalFormatting sqref="A64">
    <cfRule type="duplicateValues" dxfId="110" priority="56"/>
  </conditionalFormatting>
  <conditionalFormatting sqref="A73">
    <cfRule type="duplicateValues" dxfId="109" priority="55"/>
  </conditionalFormatting>
  <conditionalFormatting sqref="A79">
    <cfRule type="duplicateValues" dxfId="108" priority="54"/>
  </conditionalFormatting>
  <conditionalFormatting sqref="A81">
    <cfRule type="duplicateValues" dxfId="107" priority="53"/>
  </conditionalFormatting>
  <conditionalFormatting sqref="A83:A84">
    <cfRule type="duplicateValues" dxfId="106" priority="52"/>
  </conditionalFormatting>
  <conditionalFormatting sqref="A59">
    <cfRule type="duplicateValues" dxfId="105" priority="64"/>
  </conditionalFormatting>
  <conditionalFormatting sqref="A76:A77">
    <cfRule type="duplicateValues" dxfId="104" priority="65"/>
  </conditionalFormatting>
  <conditionalFormatting sqref="A39">
    <cfRule type="duplicateValues" dxfId="103" priority="66"/>
  </conditionalFormatting>
  <conditionalFormatting sqref="A50:A52">
    <cfRule type="duplicateValues" dxfId="102" priority="67"/>
  </conditionalFormatting>
  <conditionalFormatting sqref="A68:A70">
    <cfRule type="duplicateValues" dxfId="101" priority="6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defaultRowHeight="15" x14ac:dyDescent="0.25"/>
  <cols>
    <col min="1" max="1" width="24.140625" customWidth="1"/>
    <col min="2" max="10" width="15.42578125" customWidth="1"/>
  </cols>
  <sheetData>
    <row r="1" spans="1:17" x14ac:dyDescent="0.25">
      <c r="B1" s="5"/>
    </row>
    <row r="2" spans="1:17" s="16" customFormat="1" ht="17.25" customHeight="1" x14ac:dyDescent="0.2">
      <c r="A2" s="7" t="s">
        <v>30</v>
      </c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6"/>
      <c r="L2" s="6"/>
      <c r="M2" s="6"/>
      <c r="N2" s="6"/>
      <c r="O2" s="6"/>
      <c r="P2" s="6"/>
      <c r="Q2" s="6"/>
    </row>
    <row r="3" spans="1:17" s="16" customFormat="1" ht="17.25" customHeight="1" x14ac:dyDescent="0.2">
      <c r="A3" s="9" t="s">
        <v>31</v>
      </c>
      <c r="B3" s="18">
        <v>5.0245984100000003</v>
      </c>
      <c r="C3" s="18">
        <v>9.6953150500000014</v>
      </c>
      <c r="D3" s="19">
        <v>3.08390955</v>
      </c>
      <c r="E3" s="19">
        <v>17.592623826900002</v>
      </c>
      <c r="F3" s="19">
        <v>15.33617930430461</v>
      </c>
      <c r="G3" s="19">
        <v>18.529356914304611</v>
      </c>
      <c r="H3" s="19">
        <v>21.49630230430461</v>
      </c>
      <c r="I3" s="19">
        <v>11.20339849430461</v>
      </c>
      <c r="J3" s="19">
        <v>16.594324704304611</v>
      </c>
      <c r="K3" s="6"/>
      <c r="L3" s="6"/>
      <c r="M3" s="6"/>
      <c r="N3" s="6"/>
      <c r="O3" s="6"/>
      <c r="P3" s="6"/>
      <c r="Q3" s="6"/>
    </row>
    <row r="4" spans="1:17" s="16" customFormat="1" ht="17.25" customHeight="1" x14ac:dyDescent="0.2">
      <c r="A4" s="9" t="s">
        <v>32</v>
      </c>
      <c r="B4" s="18">
        <v>0</v>
      </c>
      <c r="C4" s="18">
        <v>0</v>
      </c>
      <c r="D4" s="19">
        <v>0</v>
      </c>
      <c r="E4" s="19">
        <v>0</v>
      </c>
      <c r="F4" s="19">
        <v>0</v>
      </c>
      <c r="G4" s="19">
        <v>7.8811259999999994E-2</v>
      </c>
      <c r="H4" s="19">
        <v>7.8811259999999994E-2</v>
      </c>
      <c r="I4" s="19">
        <v>7.8811259999999994E-2</v>
      </c>
      <c r="J4" s="19">
        <v>7.8811259999999994E-2</v>
      </c>
      <c r="K4" s="6"/>
      <c r="L4" s="6"/>
      <c r="M4" s="6"/>
      <c r="N4" s="6"/>
      <c r="O4" s="6"/>
      <c r="P4" s="6"/>
      <c r="Q4" s="6"/>
    </row>
    <row r="5" spans="1:17" s="16" customFormat="1" ht="17.25" customHeight="1" x14ac:dyDescent="0.2">
      <c r="A5" s="9" t="s">
        <v>33</v>
      </c>
      <c r="B5" s="19">
        <v>0</v>
      </c>
      <c r="C5" s="19">
        <v>0</v>
      </c>
      <c r="D5" s="19">
        <v>0</v>
      </c>
      <c r="E5" s="19">
        <v>0</v>
      </c>
      <c r="F5" s="11">
        <v>0</v>
      </c>
      <c r="G5" s="11">
        <v>0</v>
      </c>
      <c r="H5" s="11">
        <v>0</v>
      </c>
      <c r="I5" s="19">
        <v>2.0045704600000001</v>
      </c>
      <c r="J5" s="19">
        <v>2.0171256199999998</v>
      </c>
      <c r="K5" s="6"/>
      <c r="L5" s="6"/>
      <c r="M5" s="6"/>
      <c r="N5" s="6"/>
      <c r="O5" s="6"/>
      <c r="P5" s="6"/>
      <c r="Q5" s="6"/>
    </row>
    <row r="6" spans="1:17" s="16" customFormat="1" ht="17.25" customHeight="1" x14ac:dyDescent="0.2">
      <c r="A6" s="9" t="s">
        <v>34</v>
      </c>
      <c r="B6" s="20">
        <v>2.9548431499999999</v>
      </c>
      <c r="C6" s="20">
        <v>3.1697536800000004</v>
      </c>
      <c r="D6" s="19">
        <v>3.5891318500000002</v>
      </c>
      <c r="E6" s="19">
        <v>3.8926064649329999</v>
      </c>
      <c r="F6" s="19">
        <v>6.1465006082423015</v>
      </c>
      <c r="G6" s="19">
        <v>4.5631651182423019</v>
      </c>
      <c r="H6" s="19">
        <v>4.1208602782423025</v>
      </c>
      <c r="I6" s="19">
        <v>5.8438445782423019</v>
      </c>
      <c r="J6" s="19">
        <v>7.5350388782423021</v>
      </c>
      <c r="K6" s="6"/>
      <c r="L6" s="6"/>
      <c r="M6" s="6"/>
      <c r="N6" s="6"/>
      <c r="O6" s="6"/>
      <c r="P6" s="6"/>
      <c r="Q6" s="6"/>
    </row>
    <row r="7" spans="1:17" s="16" customFormat="1" ht="17.25" customHeight="1" x14ac:dyDescent="0.2">
      <c r="A7" s="9" t="s">
        <v>35</v>
      </c>
      <c r="B7" s="20">
        <v>0</v>
      </c>
      <c r="C7" s="20">
        <v>0</v>
      </c>
      <c r="D7" s="19">
        <v>0</v>
      </c>
      <c r="E7" s="19">
        <v>10.364592354299999</v>
      </c>
      <c r="F7" s="19">
        <v>10.364592354299999</v>
      </c>
      <c r="G7" s="19">
        <v>10.364592354299999</v>
      </c>
      <c r="H7" s="19">
        <v>10.364592354299999</v>
      </c>
      <c r="I7" s="19">
        <v>24.268848074299999</v>
      </c>
      <c r="J7" s="19">
        <v>24.268848074299999</v>
      </c>
      <c r="K7" s="6"/>
      <c r="L7" s="6"/>
      <c r="M7" s="6"/>
      <c r="N7" s="6"/>
      <c r="O7" s="6"/>
      <c r="P7" s="6"/>
      <c r="Q7" s="6"/>
    </row>
    <row r="8" spans="1:17" s="16" customFormat="1" ht="17.25" customHeight="1" x14ac:dyDescent="0.2">
      <c r="A8" s="9" t="s">
        <v>36</v>
      </c>
      <c r="B8" s="18">
        <v>16.170010909999998</v>
      </c>
      <c r="C8" s="18">
        <v>15.490750369999999</v>
      </c>
      <c r="D8" s="19">
        <v>20.206706760000003</v>
      </c>
      <c r="E8" s="19">
        <v>4.72196195136</v>
      </c>
      <c r="F8" s="19">
        <v>3.6213575553691402</v>
      </c>
      <c r="G8" s="19">
        <v>15.476282585369141</v>
      </c>
      <c r="H8" s="19">
        <v>21.699799295369139</v>
      </c>
      <c r="I8" s="19">
        <v>18.548323795369139</v>
      </c>
      <c r="J8" s="19">
        <v>34.770388695369135</v>
      </c>
      <c r="K8" s="6"/>
      <c r="L8" s="6"/>
      <c r="M8" s="6"/>
      <c r="N8" s="6"/>
      <c r="O8" s="6"/>
      <c r="P8" s="6"/>
      <c r="Q8" s="6"/>
    </row>
    <row r="9" spans="1:17" s="16" customFormat="1" ht="17.25" customHeight="1" x14ac:dyDescent="0.2">
      <c r="A9" s="9" t="s">
        <v>37</v>
      </c>
      <c r="B9" s="20">
        <v>0</v>
      </c>
      <c r="C9" s="20">
        <v>2.1943909399999999</v>
      </c>
      <c r="D9" s="19">
        <v>2.1095780099999999</v>
      </c>
      <c r="E9" s="19">
        <v>2.1095780099999999</v>
      </c>
      <c r="F9" s="19">
        <v>2.1095780099999999</v>
      </c>
      <c r="G9" s="19">
        <v>2.1095780099999999</v>
      </c>
      <c r="H9" s="19">
        <v>2.1095780099999999</v>
      </c>
      <c r="I9" s="19">
        <v>2.1095780099999999</v>
      </c>
      <c r="J9" s="19">
        <v>2.10640077</v>
      </c>
      <c r="K9" s="6"/>
      <c r="L9" s="6"/>
      <c r="M9" s="6"/>
      <c r="N9" s="6"/>
      <c r="O9" s="6"/>
      <c r="P9" s="6"/>
      <c r="Q9" s="6"/>
    </row>
    <row r="10" spans="1:17" s="16" customFormat="1" ht="17.25" customHeight="1" x14ac:dyDescent="0.2">
      <c r="A10" s="9" t="s">
        <v>38</v>
      </c>
      <c r="B10" s="20">
        <v>0</v>
      </c>
      <c r="C10" s="20">
        <v>0</v>
      </c>
      <c r="D10" s="19">
        <v>0</v>
      </c>
      <c r="E10" s="19">
        <v>0.8321056538410001</v>
      </c>
      <c r="F10" s="19">
        <v>3.1130417068273428</v>
      </c>
      <c r="G10" s="19">
        <v>2.5354386368273429</v>
      </c>
      <c r="H10" s="19">
        <v>2.5354386368273429</v>
      </c>
      <c r="I10" s="19">
        <v>0.75761934682734311</v>
      </c>
      <c r="J10" s="19">
        <v>0.75761934682734311</v>
      </c>
      <c r="K10" s="6"/>
      <c r="L10" s="6"/>
      <c r="M10" s="6"/>
      <c r="N10" s="6"/>
      <c r="O10" s="6"/>
      <c r="P10" s="6"/>
      <c r="Q10" s="6"/>
    </row>
    <row r="11" spans="1:17" s="16" customFormat="1" ht="17.25" customHeight="1" x14ac:dyDescent="0.2">
      <c r="A11" s="9" t="s">
        <v>39</v>
      </c>
      <c r="B11" s="20">
        <v>0</v>
      </c>
      <c r="C11" s="20">
        <v>0</v>
      </c>
      <c r="D11" s="19">
        <v>0</v>
      </c>
      <c r="E11" s="19">
        <v>0.362258052394</v>
      </c>
      <c r="F11" s="19">
        <v>0.362258052394</v>
      </c>
      <c r="G11" s="19">
        <v>7.4506158923940005</v>
      </c>
      <c r="H11" s="19">
        <v>8.8674229423940005</v>
      </c>
      <c r="I11" s="19">
        <v>8.8674229423940005</v>
      </c>
      <c r="J11" s="19">
        <v>8.3128587823940006</v>
      </c>
      <c r="K11" s="6"/>
      <c r="L11" s="6"/>
      <c r="M11" s="6"/>
      <c r="N11" s="6"/>
      <c r="O11" s="6"/>
      <c r="P11" s="6"/>
      <c r="Q11" s="6"/>
    </row>
    <row r="12" spans="1:17" s="16" customFormat="1" ht="17.25" customHeight="1" x14ac:dyDescent="0.2">
      <c r="A12" s="9" t="s">
        <v>40</v>
      </c>
      <c r="B12" s="18">
        <v>0.81397369999999991</v>
      </c>
      <c r="C12" s="18">
        <v>1.1080059600000001</v>
      </c>
      <c r="D12" s="19">
        <v>1.2300950100000001</v>
      </c>
      <c r="E12" s="19">
        <v>2.1351929364885303</v>
      </c>
      <c r="F12" s="19">
        <v>2.3885559018481222</v>
      </c>
      <c r="G12" s="19">
        <v>2.0222051618481216</v>
      </c>
      <c r="H12" s="19">
        <v>1.9613383918481218</v>
      </c>
      <c r="I12" s="19">
        <v>1.6066252518481217</v>
      </c>
      <c r="J12" s="19">
        <v>1.6066252518481217</v>
      </c>
      <c r="K12" s="6"/>
      <c r="L12" s="6"/>
      <c r="M12" s="6"/>
      <c r="N12" s="6"/>
      <c r="O12" s="6"/>
      <c r="P12" s="6"/>
      <c r="Q12" s="6"/>
    </row>
    <row r="13" spans="1:17" s="16" customFormat="1" ht="17.25" customHeight="1" x14ac:dyDescent="0.2">
      <c r="A13" s="9" t="s">
        <v>41</v>
      </c>
      <c r="B13" s="18">
        <v>0</v>
      </c>
      <c r="C13" s="18">
        <v>4.2043200000000001E-3</v>
      </c>
      <c r="D13" s="19">
        <v>4.20595E-3</v>
      </c>
      <c r="E13" s="19">
        <v>6.89140866634E-4</v>
      </c>
      <c r="F13" s="19">
        <v>6.89140866634E-4</v>
      </c>
      <c r="G13" s="19">
        <v>6.89140866634E-4</v>
      </c>
      <c r="H13" s="19">
        <v>6.89140866634E-4</v>
      </c>
      <c r="I13" s="19">
        <v>6.89140866634E-4</v>
      </c>
      <c r="J13" s="19">
        <v>6.89140866634E-4</v>
      </c>
      <c r="K13" s="6"/>
      <c r="L13" s="6"/>
      <c r="M13" s="6"/>
      <c r="N13" s="6"/>
      <c r="O13" s="6"/>
      <c r="P13" s="6"/>
      <c r="Q13" s="6"/>
    </row>
    <row r="14" spans="1:17" s="16" customFormat="1" ht="17.25" customHeight="1" x14ac:dyDescent="0.2">
      <c r="A14" s="9" t="s">
        <v>42</v>
      </c>
      <c r="B14" s="18">
        <v>2.0144009600000001</v>
      </c>
      <c r="C14" s="18">
        <v>2.40185073</v>
      </c>
      <c r="D14" s="19">
        <v>8.7342615099999996</v>
      </c>
      <c r="E14" s="19">
        <v>38.521276573899996</v>
      </c>
      <c r="F14" s="19">
        <v>9.091829776892201</v>
      </c>
      <c r="G14" s="19">
        <v>9.091829776892201</v>
      </c>
      <c r="H14" s="19">
        <v>10.587844606892201</v>
      </c>
      <c r="I14" s="19">
        <v>11.5113415868922</v>
      </c>
      <c r="J14" s="19">
        <v>11.5132322968922</v>
      </c>
      <c r="K14" s="6"/>
      <c r="L14" s="6"/>
      <c r="M14" s="6"/>
      <c r="N14" s="6"/>
      <c r="O14" s="6"/>
      <c r="P14" s="6"/>
      <c r="Q14" s="6"/>
    </row>
    <row r="15" spans="1:17" s="16" customFormat="1" ht="17.25" customHeight="1" x14ac:dyDescent="0.2">
      <c r="A15" s="9" t="s">
        <v>43</v>
      </c>
      <c r="B15" s="18">
        <v>0</v>
      </c>
      <c r="C15" s="18">
        <v>0</v>
      </c>
      <c r="D15" s="19">
        <v>0</v>
      </c>
      <c r="E15" s="19">
        <v>0.15099765690299999</v>
      </c>
      <c r="F15" s="19">
        <v>0.7872821654312222</v>
      </c>
      <c r="G15" s="19">
        <v>0.7872821654312222</v>
      </c>
      <c r="H15" s="19">
        <v>3.5634439054312224</v>
      </c>
      <c r="I15" s="19">
        <v>4.0063406354312221</v>
      </c>
      <c r="J15" s="19">
        <v>4.0063406354312221</v>
      </c>
      <c r="K15" s="6"/>
      <c r="L15" s="6"/>
      <c r="M15" s="6"/>
      <c r="N15" s="6"/>
      <c r="O15" s="6"/>
      <c r="P15" s="6"/>
      <c r="Q15" s="6"/>
    </row>
    <row r="16" spans="1:17" s="16" customFormat="1" ht="17.25" customHeight="1" x14ac:dyDescent="0.2">
      <c r="A16" s="9" t="s">
        <v>44</v>
      </c>
      <c r="B16" s="19">
        <v>0</v>
      </c>
      <c r="C16" s="19">
        <v>0</v>
      </c>
      <c r="D16" s="19">
        <v>0</v>
      </c>
      <c r="E16" s="19">
        <v>0</v>
      </c>
      <c r="F16" s="11">
        <v>0</v>
      </c>
      <c r="G16" s="11">
        <v>0</v>
      </c>
      <c r="H16" s="11">
        <v>7.3905470000000001E-2</v>
      </c>
      <c r="I16" s="19">
        <v>7.3906680000000002E-2</v>
      </c>
      <c r="J16" s="19">
        <v>7.3906680000000002E-2</v>
      </c>
      <c r="K16" s="6"/>
      <c r="L16" s="6"/>
      <c r="M16" s="6"/>
      <c r="N16" s="6"/>
      <c r="O16" s="6"/>
      <c r="P16" s="6"/>
      <c r="Q16" s="6"/>
    </row>
    <row r="17" spans="1:17" s="16" customFormat="1" ht="17.25" customHeight="1" x14ac:dyDescent="0.2">
      <c r="A17" s="9" t="s">
        <v>45</v>
      </c>
      <c r="B17" s="20">
        <v>0.90960552000000006</v>
      </c>
      <c r="C17" s="20">
        <v>2.9613765699999997</v>
      </c>
      <c r="D17" s="19">
        <v>3.9576985199999997</v>
      </c>
      <c r="E17" s="19">
        <v>5.86039496165</v>
      </c>
      <c r="F17" s="19">
        <v>5.86039496165</v>
      </c>
      <c r="G17" s="19">
        <v>25.621691191650001</v>
      </c>
      <c r="H17" s="19">
        <v>17.413483861649997</v>
      </c>
      <c r="I17" s="19">
        <v>24.216337341649997</v>
      </c>
      <c r="J17" s="19">
        <v>21.748688021649997</v>
      </c>
      <c r="K17" s="6"/>
      <c r="L17" s="6"/>
      <c r="M17" s="6"/>
      <c r="N17" s="6"/>
      <c r="O17" s="6"/>
      <c r="P17" s="6"/>
      <c r="Q17" s="6"/>
    </row>
    <row r="18" spans="1:17" s="16" customFormat="1" ht="17.25" customHeight="1" x14ac:dyDescent="0.2">
      <c r="A18" s="9" t="s">
        <v>46</v>
      </c>
      <c r="B18" s="18">
        <v>0</v>
      </c>
      <c r="C18" s="18">
        <v>4.5651259999999999E-2</v>
      </c>
      <c r="D18" s="19">
        <v>4.5636610000000001E-2</v>
      </c>
      <c r="E18" s="19">
        <v>0.17632637851100003</v>
      </c>
      <c r="F18" s="19">
        <v>0.17632637851100003</v>
      </c>
      <c r="G18" s="19">
        <v>3.4937014485110001</v>
      </c>
      <c r="H18" s="19">
        <v>3.5137771685110004</v>
      </c>
      <c r="I18" s="19">
        <v>9.5196089985110017</v>
      </c>
      <c r="J18" s="19">
        <v>9.6007661585110018</v>
      </c>
      <c r="K18" s="6"/>
      <c r="L18" s="6"/>
      <c r="M18" s="6"/>
      <c r="N18" s="6"/>
      <c r="O18" s="6"/>
      <c r="P18" s="6"/>
      <c r="Q18" s="6"/>
    </row>
    <row r="19" spans="1:17" s="16" customFormat="1" ht="17.25" customHeight="1" x14ac:dyDescent="0.2">
      <c r="A19" s="9" t="s">
        <v>47</v>
      </c>
      <c r="B19" s="19">
        <v>0</v>
      </c>
      <c r="C19" s="19">
        <v>0</v>
      </c>
      <c r="D19" s="19">
        <v>0</v>
      </c>
      <c r="E19" s="19">
        <v>0</v>
      </c>
      <c r="F19" s="11">
        <v>0</v>
      </c>
      <c r="G19" s="11">
        <v>0</v>
      </c>
      <c r="H19" s="11">
        <v>0.11984395000000002</v>
      </c>
      <c r="I19" s="19">
        <v>0.11984395000000002</v>
      </c>
      <c r="J19" s="19">
        <v>0.11984395000000002</v>
      </c>
      <c r="K19" s="6"/>
      <c r="L19" s="6"/>
      <c r="M19" s="6"/>
      <c r="N19" s="6"/>
      <c r="O19" s="6"/>
      <c r="P19" s="6"/>
      <c r="Q19" s="6"/>
    </row>
    <row r="20" spans="1:17" s="16" customFormat="1" ht="17.25" customHeight="1" x14ac:dyDescent="0.2">
      <c r="A20" s="9" t="s">
        <v>48</v>
      </c>
      <c r="B20" s="20">
        <v>0</v>
      </c>
      <c r="C20" s="20">
        <v>22.977179109999998</v>
      </c>
      <c r="D20" s="19">
        <v>23.768203849999999</v>
      </c>
      <c r="E20" s="19">
        <v>25.774496969989997</v>
      </c>
      <c r="F20" s="19">
        <v>25.774496969989997</v>
      </c>
      <c r="G20" s="19">
        <v>28.786775639989994</v>
      </c>
      <c r="H20" s="19">
        <v>29.810384619989996</v>
      </c>
      <c r="I20" s="19">
        <v>31.740415399989992</v>
      </c>
      <c r="J20" s="19">
        <v>31.740415399989992</v>
      </c>
      <c r="K20" s="6"/>
      <c r="L20" s="6"/>
      <c r="M20" s="6"/>
      <c r="N20" s="6"/>
      <c r="O20" s="6"/>
      <c r="P20" s="6"/>
      <c r="Q20" s="6"/>
    </row>
    <row r="21" spans="1:17" s="16" customFormat="1" ht="17.25" customHeight="1" x14ac:dyDescent="0.2">
      <c r="A21" s="9" t="s">
        <v>49</v>
      </c>
      <c r="B21" s="20">
        <v>0</v>
      </c>
      <c r="C21" s="20">
        <v>0</v>
      </c>
      <c r="D21" s="19">
        <v>0</v>
      </c>
      <c r="E21" s="19">
        <v>4.4201848350999995E-2</v>
      </c>
      <c r="F21" s="19">
        <v>4.4201848350999995E-2</v>
      </c>
      <c r="G21" s="19">
        <v>1.1606898350999992E-2</v>
      </c>
      <c r="H21" s="19">
        <v>1.1606898350999992E-2</v>
      </c>
      <c r="I21" s="19">
        <v>1.1606898350999992E-2</v>
      </c>
      <c r="J21" s="19">
        <v>1.1606898350999992E-2</v>
      </c>
      <c r="K21" s="6"/>
      <c r="L21" s="6"/>
      <c r="M21" s="6"/>
      <c r="N21" s="6"/>
      <c r="O21" s="6"/>
      <c r="P21" s="6"/>
      <c r="Q21" s="6"/>
    </row>
    <row r="22" spans="1:17" s="16" customFormat="1" ht="17.25" customHeight="1" x14ac:dyDescent="0.2">
      <c r="A22" s="9" t="s">
        <v>50</v>
      </c>
      <c r="B22" s="20">
        <v>0</v>
      </c>
      <c r="C22" s="20">
        <v>0</v>
      </c>
      <c r="D22" s="19">
        <v>0</v>
      </c>
      <c r="E22" s="19">
        <v>0</v>
      </c>
      <c r="F22" s="19">
        <v>0</v>
      </c>
      <c r="G22" s="19">
        <v>3.9216591600000004</v>
      </c>
      <c r="H22" s="19">
        <v>3.9216591600000004</v>
      </c>
      <c r="I22" s="19">
        <v>3.0264452500000001</v>
      </c>
      <c r="J22" s="19">
        <v>9.1874275799999996</v>
      </c>
      <c r="K22" s="6"/>
      <c r="L22" s="6"/>
      <c r="M22" s="6"/>
      <c r="N22" s="6"/>
      <c r="O22" s="6"/>
      <c r="P22" s="6"/>
      <c r="Q22" s="6"/>
    </row>
    <row r="23" spans="1:17" s="16" customFormat="1" ht="17.25" customHeight="1" x14ac:dyDescent="0.2">
      <c r="A23" s="9" t="s">
        <v>51</v>
      </c>
      <c r="B23" s="20">
        <v>0</v>
      </c>
      <c r="C23" s="20">
        <v>0</v>
      </c>
      <c r="D23" s="19">
        <v>0</v>
      </c>
      <c r="E23" s="19">
        <v>0</v>
      </c>
      <c r="F23" s="19">
        <v>0</v>
      </c>
      <c r="G23" s="19">
        <v>0</v>
      </c>
      <c r="H23" s="19">
        <v>5.97324769</v>
      </c>
      <c r="I23" s="19">
        <v>11.11352512</v>
      </c>
      <c r="J23" s="19">
        <v>11.112911220000001</v>
      </c>
      <c r="K23" s="6"/>
      <c r="L23" s="6"/>
      <c r="M23" s="6"/>
      <c r="N23" s="6"/>
      <c r="O23" s="6"/>
      <c r="P23" s="6"/>
      <c r="Q23" s="6"/>
    </row>
    <row r="24" spans="1:17" s="16" customFormat="1" ht="17.25" customHeight="1" x14ac:dyDescent="0.2">
      <c r="A24" s="9" t="s">
        <v>52</v>
      </c>
      <c r="B24" s="20">
        <v>0</v>
      </c>
      <c r="C24" s="20">
        <v>0</v>
      </c>
      <c r="D24" s="19">
        <v>0</v>
      </c>
      <c r="E24" s="19">
        <v>0</v>
      </c>
      <c r="F24" s="19">
        <v>7.2255307719359951E-2</v>
      </c>
      <c r="G24" s="19">
        <v>12.48550037771936</v>
      </c>
      <c r="H24" s="19">
        <v>21.911106697719362</v>
      </c>
      <c r="I24" s="19">
        <v>36.338800527719364</v>
      </c>
      <c r="J24" s="19">
        <v>39.527666187719362</v>
      </c>
      <c r="K24" s="6"/>
      <c r="L24" s="6"/>
      <c r="M24" s="6"/>
      <c r="N24" s="6"/>
      <c r="O24" s="6"/>
      <c r="P24" s="6"/>
      <c r="Q24" s="6"/>
    </row>
    <row r="25" spans="1:17" s="16" customFormat="1" ht="17.25" customHeight="1" x14ac:dyDescent="0.2">
      <c r="A25" s="9" t="s">
        <v>53</v>
      </c>
      <c r="B25" s="20">
        <v>0</v>
      </c>
      <c r="C25" s="20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9.9981500000000001E-2</v>
      </c>
      <c r="J25" s="19">
        <v>9.9981500000000001E-2</v>
      </c>
      <c r="K25" s="6"/>
      <c r="L25" s="6"/>
      <c r="M25" s="6"/>
      <c r="N25" s="6"/>
      <c r="O25" s="6"/>
      <c r="P25" s="6"/>
      <c r="Q25" s="6"/>
    </row>
    <row r="26" spans="1:17" s="16" customFormat="1" ht="17.25" customHeight="1" x14ac:dyDescent="0.2">
      <c r="A26" s="9" t="s">
        <v>54</v>
      </c>
      <c r="B26" s="20">
        <v>0</v>
      </c>
      <c r="C26" s="20">
        <v>2.1460199999999998E-3</v>
      </c>
      <c r="D26" s="19">
        <v>2.0353199999999998E-3</v>
      </c>
      <c r="E26" s="19">
        <v>2.035943422615366E-3</v>
      </c>
      <c r="F26" s="19">
        <v>2.035943422615366E-3</v>
      </c>
      <c r="G26" s="19">
        <v>2.035943422615366E-3</v>
      </c>
      <c r="H26" s="19">
        <v>1.4848606634226156</v>
      </c>
      <c r="I26" s="19">
        <v>1.5319467634226156</v>
      </c>
      <c r="J26" s="19">
        <v>1.5487116934226155</v>
      </c>
      <c r="K26" s="6"/>
      <c r="L26" s="6"/>
      <c r="M26" s="6"/>
      <c r="N26" s="6"/>
      <c r="O26" s="6"/>
      <c r="P26" s="6"/>
      <c r="Q26" s="6"/>
    </row>
    <row r="27" spans="1:17" s="16" customFormat="1" ht="17.25" customHeight="1" x14ac:dyDescent="0.2">
      <c r="A27" s="9" t="s">
        <v>55</v>
      </c>
      <c r="B27" s="20">
        <v>0</v>
      </c>
      <c r="C27" s="20">
        <v>0</v>
      </c>
      <c r="D27" s="19">
        <v>0</v>
      </c>
      <c r="E27" s="19">
        <v>5.0648924948969993</v>
      </c>
      <c r="F27" s="19">
        <v>11.151156296842959</v>
      </c>
      <c r="G27" s="19">
        <v>11.151156296842959</v>
      </c>
      <c r="H27" s="19">
        <v>11.034688156842957</v>
      </c>
      <c r="I27" s="19">
        <v>11.034688156842957</v>
      </c>
      <c r="J27" s="19">
        <v>11.499298456842958</v>
      </c>
      <c r="K27" s="6"/>
      <c r="L27" s="6"/>
      <c r="M27" s="6"/>
      <c r="N27" s="6"/>
      <c r="O27" s="6"/>
      <c r="P27" s="6"/>
      <c r="Q27" s="6"/>
    </row>
    <row r="28" spans="1:17" s="16" customFormat="1" ht="17.25" customHeight="1" x14ac:dyDescent="0.2">
      <c r="A28" s="9" t="s">
        <v>56</v>
      </c>
      <c r="B28" s="20">
        <v>13.154002999999999</v>
      </c>
      <c r="C28" s="20">
        <v>12.861808</v>
      </c>
      <c r="D28" s="19">
        <v>23.362303240000003</v>
      </c>
      <c r="E28" s="19">
        <v>21.635227896690004</v>
      </c>
      <c r="F28" s="19">
        <v>27.473174089761919</v>
      </c>
      <c r="G28" s="19">
        <v>27.473174089761919</v>
      </c>
      <c r="H28" s="19">
        <v>27.473174089761919</v>
      </c>
      <c r="I28" s="19">
        <v>27.473174089761919</v>
      </c>
      <c r="J28" s="19">
        <v>38.37471482976192</v>
      </c>
      <c r="K28" s="6"/>
      <c r="L28" s="6"/>
      <c r="M28" s="6"/>
      <c r="N28" s="6"/>
      <c r="O28" s="6"/>
      <c r="P28" s="6"/>
      <c r="Q28" s="6"/>
    </row>
    <row r="29" spans="1:17" s="16" customFormat="1" ht="17.25" customHeight="1" x14ac:dyDescent="0.2">
      <c r="A29" s="9" t="s">
        <v>57</v>
      </c>
      <c r="B29" s="20">
        <v>0</v>
      </c>
      <c r="C29" s="20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5.3518819899999999</v>
      </c>
      <c r="J29" s="19">
        <v>5.3518819899999999</v>
      </c>
      <c r="K29" s="6"/>
      <c r="L29" s="6"/>
      <c r="M29" s="6"/>
      <c r="N29" s="6"/>
      <c r="O29" s="6"/>
      <c r="P29" s="6"/>
      <c r="Q29" s="6"/>
    </row>
    <row r="30" spans="1:17" s="16" customFormat="1" ht="17.25" customHeight="1" x14ac:dyDescent="0.2">
      <c r="A30" s="9" t="s">
        <v>58</v>
      </c>
      <c r="B30" s="20">
        <v>3.9492853299999999</v>
      </c>
      <c r="C30" s="20">
        <v>4.3395645900000002</v>
      </c>
      <c r="D30" s="19">
        <v>11.853044629999999</v>
      </c>
      <c r="E30" s="19">
        <v>9.7965370891099983</v>
      </c>
      <c r="F30" s="19">
        <v>9.7965370891099983</v>
      </c>
      <c r="G30" s="19">
        <v>5.3786484191099984</v>
      </c>
      <c r="H30" s="19">
        <v>6.577749419109999</v>
      </c>
      <c r="I30" s="19">
        <v>4.909311849109999</v>
      </c>
      <c r="J30" s="19">
        <v>4.0181657491099987</v>
      </c>
      <c r="K30" s="6"/>
      <c r="L30" s="6"/>
      <c r="M30" s="6"/>
      <c r="N30" s="6"/>
      <c r="O30" s="6"/>
      <c r="P30" s="6"/>
      <c r="Q30" s="6"/>
    </row>
    <row r="31" spans="1:17" s="16" customFormat="1" ht="17.25" customHeight="1" x14ac:dyDescent="0.2">
      <c r="A31" s="9" t="s">
        <v>59</v>
      </c>
      <c r="B31" s="20">
        <v>0</v>
      </c>
      <c r="C31" s="20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2.7663380000000001E-2</v>
      </c>
      <c r="J31" s="19">
        <v>2.7663380000000001E-2</v>
      </c>
      <c r="K31" s="6"/>
      <c r="L31" s="6"/>
      <c r="M31" s="6"/>
      <c r="N31" s="6"/>
      <c r="O31" s="6"/>
      <c r="P31" s="6"/>
      <c r="Q31" s="6"/>
    </row>
    <row r="32" spans="1:17" s="16" customFormat="1" ht="17.25" customHeight="1" x14ac:dyDescent="0.2">
      <c r="A32" s="9" t="s">
        <v>60</v>
      </c>
      <c r="B32" s="18">
        <v>52.091095369999998</v>
      </c>
      <c r="C32" s="18">
        <v>63.728035659999996</v>
      </c>
      <c r="D32" s="19">
        <v>49.755831599999993</v>
      </c>
      <c r="E32" s="19">
        <v>47.699324059109991</v>
      </c>
      <c r="F32" s="19">
        <v>44.307698960932868</v>
      </c>
      <c r="G32" s="19">
        <v>44.016552610932855</v>
      </c>
      <c r="H32" s="19">
        <v>43.245485620932854</v>
      </c>
      <c r="I32" s="19">
        <v>44.168906830932848</v>
      </c>
      <c r="J32" s="19">
        <v>48.439687290932845</v>
      </c>
      <c r="K32" s="6"/>
      <c r="L32" s="6"/>
      <c r="M32" s="6"/>
      <c r="N32" s="6"/>
      <c r="O32" s="6"/>
      <c r="P32" s="6"/>
      <c r="Q32" s="6"/>
    </row>
    <row r="33" spans="1:17" s="16" customFormat="1" ht="17.25" customHeight="1" x14ac:dyDescent="0.2">
      <c r="A33" s="9" t="s">
        <v>61</v>
      </c>
      <c r="B33" s="18">
        <v>0</v>
      </c>
      <c r="C33" s="18">
        <v>0</v>
      </c>
      <c r="D33" s="19">
        <v>0.31616603999999998</v>
      </c>
      <c r="E33" s="19">
        <v>0.31616603999999998</v>
      </c>
      <c r="F33" s="19">
        <v>1.9195132116194833</v>
      </c>
      <c r="G33" s="19">
        <v>1.9402759616194833</v>
      </c>
      <c r="H33" s="19">
        <v>1.5978269116194832</v>
      </c>
      <c r="I33" s="19">
        <v>1.5585718816194831</v>
      </c>
      <c r="J33" s="19">
        <v>1.5585718816194831</v>
      </c>
      <c r="K33" s="6"/>
      <c r="L33" s="6"/>
      <c r="M33" s="6"/>
      <c r="N33" s="6"/>
      <c r="O33" s="6"/>
      <c r="P33" s="6"/>
      <c r="Q33" s="6"/>
    </row>
    <row r="34" spans="1:17" s="16" customFormat="1" ht="17.25" customHeight="1" x14ac:dyDescent="0.2">
      <c r="A34" s="9" t="s">
        <v>62</v>
      </c>
      <c r="B34" s="18">
        <v>5.6766972699999991</v>
      </c>
      <c r="C34" s="18">
        <v>7.8062408200000002</v>
      </c>
      <c r="D34" s="19">
        <v>7.96296157</v>
      </c>
      <c r="E34" s="19">
        <v>7.96296157</v>
      </c>
      <c r="F34" s="19">
        <v>10.577822798825977</v>
      </c>
      <c r="G34" s="19">
        <v>10.701782048825978</v>
      </c>
      <c r="H34" s="19">
        <v>11.535714518825978</v>
      </c>
      <c r="I34" s="19">
        <v>21.579810978825979</v>
      </c>
      <c r="J34" s="19">
        <v>23.141726628825978</v>
      </c>
      <c r="K34" s="6"/>
      <c r="L34" s="6"/>
      <c r="M34" s="6"/>
      <c r="N34" s="6"/>
      <c r="O34" s="6"/>
      <c r="P34" s="6"/>
      <c r="Q34" s="6"/>
    </row>
    <row r="35" spans="1:17" s="16" customFormat="1" ht="17.25" customHeight="1" x14ac:dyDescent="0.2">
      <c r="A35" s="9" t="s">
        <v>63</v>
      </c>
      <c r="B35" s="20">
        <v>9.8771579099999993</v>
      </c>
      <c r="C35" s="20">
        <v>11.178512939999999</v>
      </c>
      <c r="D35" s="19">
        <v>9.9921151199999994</v>
      </c>
      <c r="E35" s="19">
        <v>9.472074689467</v>
      </c>
      <c r="F35" s="19">
        <v>8.9370659506914301</v>
      </c>
      <c r="G35" s="19">
        <v>19.538248360691433</v>
      </c>
      <c r="H35" s="19">
        <v>76.042292070691417</v>
      </c>
      <c r="I35" s="19">
        <v>73.25314905069142</v>
      </c>
      <c r="J35" s="19">
        <v>68.309132190691415</v>
      </c>
      <c r="K35" s="6"/>
      <c r="L35" s="6"/>
      <c r="M35" s="6"/>
      <c r="N35" s="6"/>
      <c r="O35" s="6"/>
      <c r="P35" s="6"/>
      <c r="Q35" s="6"/>
    </row>
    <row r="36" spans="1:17" s="16" customFormat="1" ht="17.25" customHeight="1" x14ac:dyDescent="0.2">
      <c r="A36" s="9" t="s">
        <v>64</v>
      </c>
      <c r="B36" s="18">
        <v>8.5081246199999985</v>
      </c>
      <c r="C36" s="18">
        <v>9.8613090299999993</v>
      </c>
      <c r="D36" s="19">
        <v>10.958408399999998</v>
      </c>
      <c r="E36" s="19">
        <v>13.738155772570998</v>
      </c>
      <c r="F36" s="19">
        <v>13.747659904802402</v>
      </c>
      <c r="G36" s="19">
        <v>23.072711514802403</v>
      </c>
      <c r="H36" s="19">
        <v>26.166646964802407</v>
      </c>
      <c r="I36" s="19">
        <v>57.023104814802402</v>
      </c>
      <c r="J36" s="19">
        <v>59.162958124802401</v>
      </c>
      <c r="K36" s="6"/>
      <c r="L36" s="6"/>
      <c r="M36" s="6"/>
      <c r="N36" s="6"/>
      <c r="O36" s="6"/>
      <c r="P36" s="6"/>
      <c r="Q36" s="6"/>
    </row>
    <row r="37" spans="1:17" s="16" customFormat="1" ht="17.25" customHeight="1" x14ac:dyDescent="0.2">
      <c r="A37" s="9" t="s">
        <v>65</v>
      </c>
      <c r="B37" s="18">
        <v>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4.8225799999999999E-3</v>
      </c>
      <c r="J37" s="19">
        <v>4.8225799999999999E-3</v>
      </c>
      <c r="K37" s="6"/>
      <c r="L37" s="6"/>
      <c r="M37" s="6"/>
      <c r="N37" s="6"/>
      <c r="O37" s="6"/>
      <c r="P37" s="6"/>
      <c r="Q37" s="6"/>
    </row>
    <row r="38" spans="1:17" s="16" customFormat="1" ht="17.25" customHeight="1" x14ac:dyDescent="0.2">
      <c r="A38" s="9" t="s">
        <v>124</v>
      </c>
      <c r="B38" s="18">
        <v>0.45604960999999999</v>
      </c>
      <c r="C38" s="18">
        <v>0.40800346000000004</v>
      </c>
      <c r="D38" s="19">
        <v>0.40800346000000004</v>
      </c>
      <c r="E38" s="19">
        <v>0.52891814204900001</v>
      </c>
      <c r="F38" s="19">
        <v>42.720956288992326</v>
      </c>
      <c r="G38" s="19">
        <v>42.720956288992326</v>
      </c>
      <c r="H38" s="19">
        <v>42.823130068992327</v>
      </c>
      <c r="I38" s="19">
        <v>42.936514238992324</v>
      </c>
      <c r="J38" s="19">
        <v>43.030848208992325</v>
      </c>
      <c r="K38" s="6"/>
      <c r="L38" s="6"/>
      <c r="M38" s="6"/>
      <c r="N38" s="6"/>
      <c r="O38" s="6"/>
      <c r="P38" s="6"/>
      <c r="Q38" s="6"/>
    </row>
    <row r="39" spans="1:17" s="16" customFormat="1" ht="17.25" customHeight="1" x14ac:dyDescent="0.2">
      <c r="A39" s="9" t="s">
        <v>67</v>
      </c>
      <c r="B39" s="20">
        <v>0</v>
      </c>
      <c r="C39" s="20">
        <v>0</v>
      </c>
      <c r="D39" s="19">
        <v>0.7053688199999999</v>
      </c>
      <c r="E39" s="19">
        <v>0.7053688199999999</v>
      </c>
      <c r="F39" s="19">
        <v>38.833416067083995</v>
      </c>
      <c r="G39" s="19">
        <v>38.833416067083995</v>
      </c>
      <c r="H39" s="19">
        <v>38.833416067083995</v>
      </c>
      <c r="I39" s="19">
        <v>38.833416067083995</v>
      </c>
      <c r="J39" s="19">
        <v>38.837000647083997</v>
      </c>
      <c r="K39" s="6"/>
      <c r="L39" s="6"/>
      <c r="M39" s="6"/>
      <c r="N39" s="6"/>
      <c r="O39" s="6"/>
      <c r="P39" s="6"/>
      <c r="Q39" s="6"/>
    </row>
    <row r="40" spans="1:17" s="16" customFormat="1" ht="17.25" customHeight="1" x14ac:dyDescent="0.2">
      <c r="A40" s="9" t="s">
        <v>68</v>
      </c>
      <c r="B40" s="18">
        <v>1.5426961399999999</v>
      </c>
      <c r="C40" s="18">
        <v>1.6532091599999998</v>
      </c>
      <c r="D40" s="19">
        <v>2.0917093000000002</v>
      </c>
      <c r="E40" s="19">
        <v>2.235297910556</v>
      </c>
      <c r="F40" s="19">
        <v>2.1160006331396706</v>
      </c>
      <c r="G40" s="19">
        <v>2.0959929831396704</v>
      </c>
      <c r="H40" s="19">
        <v>0.37167660313967033</v>
      </c>
      <c r="I40" s="19">
        <v>0.59225460313967038</v>
      </c>
      <c r="J40" s="19">
        <v>1.3579926631396706</v>
      </c>
      <c r="K40" s="6"/>
      <c r="L40" s="6"/>
      <c r="M40" s="6"/>
      <c r="N40" s="6"/>
      <c r="O40" s="6"/>
      <c r="P40" s="6"/>
      <c r="Q40" s="6"/>
    </row>
    <row r="41" spans="1:17" s="16" customFormat="1" ht="17.25" customHeight="1" x14ac:dyDescent="0.2">
      <c r="A41" s="9" t="s">
        <v>69</v>
      </c>
      <c r="B41" s="20">
        <v>8.1252600000000005E-3</v>
      </c>
      <c r="C41" s="20">
        <v>7.6825200000000008E-3</v>
      </c>
      <c r="D41" s="19">
        <v>3.282914E-2</v>
      </c>
      <c r="E41" s="19">
        <v>3.282914E-2</v>
      </c>
      <c r="F41" s="19">
        <v>3.282914E-2</v>
      </c>
      <c r="G41" s="19">
        <v>3.4513589999999997E-2</v>
      </c>
      <c r="H41" s="19">
        <v>4.5120629999999988E-2</v>
      </c>
      <c r="I41" s="19">
        <v>0</v>
      </c>
      <c r="J41" s="19">
        <v>0</v>
      </c>
      <c r="K41" s="6"/>
      <c r="L41" s="6"/>
      <c r="M41" s="6"/>
      <c r="N41" s="6"/>
      <c r="O41" s="6"/>
      <c r="P41" s="6"/>
      <c r="Q41" s="6"/>
    </row>
    <row r="42" spans="1:17" s="16" customFormat="1" ht="17.25" customHeight="1" x14ac:dyDescent="0.2">
      <c r="A42" s="9" t="s">
        <v>70</v>
      </c>
      <c r="B42" s="18">
        <v>34.675460579999999</v>
      </c>
      <c r="C42" s="18">
        <v>100.53841156999999</v>
      </c>
      <c r="D42" s="19">
        <v>113.37206402999999</v>
      </c>
      <c r="E42" s="19">
        <v>146.145597122477</v>
      </c>
      <c r="F42" s="19">
        <v>146.75500942572711</v>
      </c>
      <c r="G42" s="19">
        <v>198.70671939572711</v>
      </c>
      <c r="H42" s="19">
        <v>218.98859190572711</v>
      </c>
      <c r="I42" s="19">
        <v>218.21121727572708</v>
      </c>
      <c r="J42" s="19">
        <v>239.17495154572708</v>
      </c>
      <c r="K42" s="6"/>
      <c r="L42" s="6"/>
      <c r="M42" s="6"/>
      <c r="N42" s="6"/>
      <c r="O42" s="6"/>
      <c r="P42" s="6"/>
      <c r="Q42" s="6"/>
    </row>
    <row r="43" spans="1:17" s="16" customFormat="1" ht="17.25" customHeight="1" x14ac:dyDescent="0.2">
      <c r="A43" s="9" t="s">
        <v>71</v>
      </c>
      <c r="B43" s="19">
        <v>0</v>
      </c>
      <c r="C43" s="19">
        <v>0</v>
      </c>
      <c r="D43" s="19">
        <v>0</v>
      </c>
      <c r="E43" s="19">
        <v>0</v>
      </c>
      <c r="F43" s="11">
        <v>0</v>
      </c>
      <c r="G43" s="11">
        <v>0</v>
      </c>
      <c r="H43" s="11">
        <v>4.6182069999999999E-2</v>
      </c>
      <c r="I43" s="19">
        <v>0.10360923999999999</v>
      </c>
      <c r="J43" s="19">
        <v>0.10360923999999999</v>
      </c>
      <c r="K43" s="6"/>
      <c r="L43" s="6"/>
      <c r="M43" s="6"/>
      <c r="N43" s="6"/>
      <c r="O43" s="6"/>
      <c r="P43" s="6"/>
      <c r="Q43" s="6"/>
    </row>
    <row r="44" spans="1:17" s="16" customFormat="1" ht="17.25" customHeight="1" x14ac:dyDescent="0.2">
      <c r="A44" s="9" t="s">
        <v>72</v>
      </c>
      <c r="B44" s="18">
        <v>0</v>
      </c>
      <c r="C44" s="18">
        <v>0</v>
      </c>
      <c r="D44" s="19">
        <v>0</v>
      </c>
      <c r="E44" s="19">
        <v>1.5687778361999999E-2</v>
      </c>
      <c r="F44" s="19">
        <v>3.0409719631562155E-2</v>
      </c>
      <c r="G44" s="19">
        <v>1.8315942696315624</v>
      </c>
      <c r="H44" s="19">
        <v>1.7902367496315623</v>
      </c>
      <c r="I44" s="19">
        <v>2.1707312096315623</v>
      </c>
      <c r="J44" s="19">
        <v>3.2313667696315624</v>
      </c>
      <c r="K44" s="6"/>
      <c r="L44" s="6"/>
      <c r="M44" s="6"/>
      <c r="N44" s="6"/>
      <c r="O44" s="6"/>
      <c r="P44" s="6"/>
      <c r="Q44" s="6"/>
    </row>
    <row r="45" spans="1:17" s="16" customFormat="1" ht="17.25" customHeight="1" x14ac:dyDescent="0.2">
      <c r="A45" s="9" t="s">
        <v>73</v>
      </c>
      <c r="B45" s="18">
        <v>0</v>
      </c>
      <c r="C45" s="18">
        <v>0</v>
      </c>
      <c r="D45" s="19">
        <v>0</v>
      </c>
      <c r="E45" s="19">
        <v>0</v>
      </c>
      <c r="F45" s="19">
        <v>0</v>
      </c>
      <c r="G45" s="19">
        <v>0.77039363999999999</v>
      </c>
      <c r="H45" s="19">
        <v>0.77039363999999999</v>
      </c>
      <c r="I45" s="19">
        <v>0.77039363999999999</v>
      </c>
      <c r="J45" s="19">
        <v>0.77039363999999999</v>
      </c>
      <c r="K45" s="6"/>
      <c r="L45" s="6"/>
      <c r="M45" s="6"/>
      <c r="N45" s="6"/>
      <c r="O45" s="6"/>
      <c r="P45" s="6"/>
      <c r="Q45" s="6"/>
    </row>
    <row r="46" spans="1:17" s="16" customFormat="1" ht="17.25" customHeight="1" x14ac:dyDescent="0.2">
      <c r="A46" s="9" t="s">
        <v>74</v>
      </c>
      <c r="B46" s="18">
        <v>0</v>
      </c>
      <c r="C46" s="18">
        <v>0</v>
      </c>
      <c r="D46" s="19">
        <v>0.83054729000000005</v>
      </c>
      <c r="E46" s="19">
        <v>0.88294892614990006</v>
      </c>
      <c r="F46" s="19">
        <v>26.83892510440733</v>
      </c>
      <c r="G46" s="19">
        <v>26.828500524407332</v>
      </c>
      <c r="H46" s="19">
        <v>26.842414604407328</v>
      </c>
      <c r="I46" s="19">
        <v>26.842414604407328</v>
      </c>
      <c r="J46" s="19">
        <v>26.842414604407328</v>
      </c>
      <c r="K46" s="6"/>
      <c r="L46" s="6"/>
      <c r="M46" s="6"/>
      <c r="N46" s="6"/>
      <c r="O46" s="6"/>
      <c r="P46" s="6"/>
      <c r="Q46" s="6"/>
    </row>
    <row r="47" spans="1:17" s="16" customFormat="1" ht="17.25" customHeight="1" x14ac:dyDescent="0.2">
      <c r="A47" s="9" t="s">
        <v>75</v>
      </c>
      <c r="B47" s="18">
        <v>0</v>
      </c>
      <c r="C47" s="18">
        <v>0</v>
      </c>
      <c r="D47" s="19">
        <v>0</v>
      </c>
      <c r="E47" s="19">
        <v>0</v>
      </c>
      <c r="F47" s="19">
        <v>0</v>
      </c>
      <c r="G47" s="19">
        <v>8.9416399999999993E-2</v>
      </c>
      <c r="H47" s="19">
        <v>8.9416399999999993E-2</v>
      </c>
      <c r="I47" s="19">
        <v>8.9416399999999993E-2</v>
      </c>
      <c r="J47" s="19">
        <v>8.9416399999999993E-2</v>
      </c>
      <c r="K47" s="6"/>
      <c r="L47" s="6"/>
      <c r="M47" s="6"/>
      <c r="N47" s="6"/>
      <c r="O47" s="6"/>
      <c r="P47" s="6"/>
      <c r="Q47" s="6"/>
    </row>
    <row r="48" spans="1:17" s="16" customFormat="1" ht="17.25" customHeight="1" x14ac:dyDescent="0.2">
      <c r="A48" s="9" t="s">
        <v>76</v>
      </c>
      <c r="B48" s="20">
        <v>46.974600509999995</v>
      </c>
      <c r="C48" s="20">
        <v>58.20243052</v>
      </c>
      <c r="D48" s="19">
        <v>58.973712370000001</v>
      </c>
      <c r="E48" s="19">
        <v>59.484104360907004</v>
      </c>
      <c r="F48" s="19">
        <v>59.345756584999961</v>
      </c>
      <c r="G48" s="19">
        <v>59.899268654999965</v>
      </c>
      <c r="H48" s="19">
        <v>59.899268654999965</v>
      </c>
      <c r="I48" s="19">
        <v>59.899268654999965</v>
      </c>
      <c r="J48" s="19">
        <v>59.899268654999965</v>
      </c>
      <c r="K48" s="6"/>
      <c r="L48" s="6"/>
      <c r="M48" s="6"/>
      <c r="N48" s="6"/>
      <c r="O48" s="6"/>
      <c r="P48" s="6"/>
      <c r="Q48" s="6"/>
    </row>
    <row r="49" spans="1:17" s="16" customFormat="1" ht="17.25" customHeight="1" x14ac:dyDescent="0.2">
      <c r="A49" s="9" t="s">
        <v>77</v>
      </c>
      <c r="B49" s="20">
        <v>45.933383710000001</v>
      </c>
      <c r="C49" s="20">
        <v>39.805147009999999</v>
      </c>
      <c r="D49" s="19">
        <v>82.299778599999996</v>
      </c>
      <c r="E49" s="19">
        <v>81.668578712890991</v>
      </c>
      <c r="F49" s="19">
        <v>81.659677649061209</v>
      </c>
      <c r="G49" s="19">
        <v>56.979754979061198</v>
      </c>
      <c r="H49" s="19">
        <v>73.207724459061211</v>
      </c>
      <c r="I49" s="19">
        <v>72.618910619061197</v>
      </c>
      <c r="J49" s="19">
        <v>74.706277729061199</v>
      </c>
      <c r="K49" s="6"/>
      <c r="L49" s="6"/>
      <c r="M49" s="6"/>
      <c r="N49" s="6"/>
      <c r="O49" s="6"/>
      <c r="P49" s="6"/>
      <c r="Q49" s="6"/>
    </row>
    <row r="50" spans="1:17" s="16" customFormat="1" ht="17.25" customHeight="1" x14ac:dyDescent="0.2">
      <c r="A50" s="9" t="s">
        <v>125</v>
      </c>
      <c r="B50" s="18">
        <v>0</v>
      </c>
      <c r="C50" s="18">
        <v>1.1024E-4</v>
      </c>
      <c r="D50" s="19">
        <v>1.1024E-4</v>
      </c>
      <c r="E50" s="19">
        <v>1.1024E-4</v>
      </c>
      <c r="F50" s="19">
        <v>0.48510906099525219</v>
      </c>
      <c r="G50" s="19">
        <v>0.48510906099525219</v>
      </c>
      <c r="H50" s="19">
        <v>0.48510906099525219</v>
      </c>
      <c r="I50" s="19">
        <v>0.39628770099525223</v>
      </c>
      <c r="J50" s="19">
        <v>0.39628770099525223</v>
      </c>
      <c r="K50" s="6"/>
      <c r="L50" s="6"/>
      <c r="M50" s="6"/>
      <c r="N50" s="6"/>
      <c r="O50" s="6"/>
      <c r="P50" s="6"/>
      <c r="Q50" s="6"/>
    </row>
    <row r="51" spans="1:17" s="16" customFormat="1" ht="17.25" customHeight="1" x14ac:dyDescent="0.2">
      <c r="A51" s="9" t="s">
        <v>79</v>
      </c>
      <c r="B51" s="18">
        <v>9.2842543499999994</v>
      </c>
      <c r="C51" s="18">
        <v>10.10905451</v>
      </c>
      <c r="D51" s="19">
        <v>10.10905451</v>
      </c>
      <c r="E51" s="19">
        <v>10.10905451</v>
      </c>
      <c r="F51" s="19">
        <v>62.069465731499321</v>
      </c>
      <c r="G51" s="19">
        <v>62.069465731499321</v>
      </c>
      <c r="H51" s="19">
        <v>62.069465731499321</v>
      </c>
      <c r="I51" s="19">
        <v>62.319669561499317</v>
      </c>
      <c r="J51" s="19">
        <v>62.319669561499317</v>
      </c>
      <c r="K51" s="6"/>
      <c r="L51" s="6"/>
      <c r="M51" s="6"/>
      <c r="N51" s="6"/>
      <c r="O51" s="6"/>
      <c r="P51" s="6"/>
      <c r="Q51" s="6"/>
    </row>
    <row r="52" spans="1:17" s="16" customFormat="1" ht="17.25" customHeight="1" x14ac:dyDescent="0.2">
      <c r="A52" s="9" t="s">
        <v>148</v>
      </c>
      <c r="B52" s="18"/>
      <c r="C52" s="18"/>
      <c r="D52" s="19"/>
      <c r="E52" s="19"/>
      <c r="F52" s="19"/>
      <c r="G52" s="19"/>
      <c r="H52" s="19"/>
      <c r="I52" s="19"/>
      <c r="J52" s="19">
        <v>5.1332032000000005</v>
      </c>
      <c r="K52" s="6"/>
      <c r="L52" s="6"/>
      <c r="M52" s="6"/>
      <c r="N52" s="6"/>
      <c r="O52" s="6"/>
      <c r="P52" s="6"/>
      <c r="Q52" s="6"/>
    </row>
    <row r="53" spans="1:17" s="16" customFormat="1" ht="17.25" customHeight="1" x14ac:dyDescent="0.2">
      <c r="A53" s="9" t="s">
        <v>80</v>
      </c>
      <c r="B53" s="20">
        <v>42.187879960000004</v>
      </c>
      <c r="C53" s="20">
        <v>25.631297899999677</v>
      </c>
      <c r="D53" s="19">
        <v>152.49617133999996</v>
      </c>
      <c r="E53" s="19">
        <v>212.71401389670797</v>
      </c>
      <c r="F53" s="19">
        <v>212.71401389670797</v>
      </c>
      <c r="G53" s="19">
        <v>361.84416507670795</v>
      </c>
      <c r="H53" s="19">
        <v>523.91169098670798</v>
      </c>
      <c r="I53" s="19">
        <v>608.59610232670809</v>
      </c>
      <c r="J53" s="19">
        <v>779.48690015670809</v>
      </c>
      <c r="K53" s="6"/>
      <c r="L53" s="6"/>
      <c r="M53" s="6"/>
      <c r="N53" s="6"/>
      <c r="O53" s="6"/>
      <c r="P53" s="6"/>
      <c r="Q53" s="6"/>
    </row>
    <row r="54" spans="1:17" s="16" customFormat="1" ht="17.25" customHeight="1" x14ac:dyDescent="0.2">
      <c r="A54" s="9" t="s">
        <v>81</v>
      </c>
      <c r="B54" s="20">
        <v>0</v>
      </c>
      <c r="C54" s="20">
        <v>5.0284711199999998</v>
      </c>
      <c r="D54" s="20">
        <v>5.0284711199999998</v>
      </c>
      <c r="E54" s="20">
        <v>5.0284711199999998</v>
      </c>
      <c r="F54" s="20">
        <v>5.0284711199999998</v>
      </c>
      <c r="G54" s="20">
        <v>5.0284711199999998</v>
      </c>
      <c r="H54" s="20">
        <v>5.0284711199999998</v>
      </c>
      <c r="I54" s="19">
        <v>5.0284711199999998</v>
      </c>
      <c r="J54" s="19">
        <v>5.0284711199999998</v>
      </c>
      <c r="K54" s="6"/>
      <c r="L54" s="6"/>
      <c r="M54" s="6"/>
      <c r="N54" s="6"/>
      <c r="O54" s="6"/>
      <c r="P54" s="6"/>
      <c r="Q54" s="6"/>
    </row>
    <row r="55" spans="1:17" s="16" customFormat="1" ht="17.25" customHeight="1" x14ac:dyDescent="0.2">
      <c r="A55" s="9" t="s">
        <v>82</v>
      </c>
      <c r="B55" s="20">
        <v>0</v>
      </c>
      <c r="C55" s="20">
        <v>0</v>
      </c>
      <c r="D55" s="19">
        <v>0</v>
      </c>
      <c r="E55" s="19">
        <v>0</v>
      </c>
      <c r="F55" s="19">
        <v>0</v>
      </c>
      <c r="G55" s="19">
        <v>1.511874E-2</v>
      </c>
      <c r="H55" s="19">
        <v>1.8282091299999998</v>
      </c>
      <c r="I55" s="19">
        <v>0.10666423000000001</v>
      </c>
      <c r="J55" s="19">
        <v>0.41570142000000004</v>
      </c>
      <c r="K55" s="6"/>
      <c r="L55" s="6"/>
      <c r="M55" s="6"/>
      <c r="N55" s="6"/>
      <c r="O55" s="6"/>
      <c r="P55" s="6"/>
      <c r="Q55" s="6"/>
    </row>
    <row r="56" spans="1:17" s="16" customFormat="1" ht="17.25" customHeight="1" x14ac:dyDescent="0.2">
      <c r="A56" s="9" t="s">
        <v>83</v>
      </c>
      <c r="B56" s="20">
        <v>0</v>
      </c>
      <c r="C56" s="20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3.0103250000000002E-2</v>
      </c>
      <c r="J56" s="19">
        <v>3.0103250000000002E-2</v>
      </c>
      <c r="K56" s="6"/>
      <c r="L56" s="6"/>
      <c r="M56" s="6"/>
      <c r="N56" s="6"/>
      <c r="O56" s="6"/>
      <c r="P56" s="6"/>
      <c r="Q56" s="6"/>
    </row>
    <row r="57" spans="1:17" s="16" customFormat="1" ht="17.25" customHeight="1" x14ac:dyDescent="0.2">
      <c r="A57" s="9" t="s">
        <v>84</v>
      </c>
      <c r="B57" s="20">
        <v>32.034053649999997</v>
      </c>
      <c r="C57" s="20">
        <v>50.502742810000001</v>
      </c>
      <c r="D57" s="19">
        <v>64.778708039999998</v>
      </c>
      <c r="E57" s="19">
        <v>74.595429820247986</v>
      </c>
      <c r="F57" s="19">
        <v>162.5598211865659</v>
      </c>
      <c r="G57" s="19">
        <v>122.21346563656591</v>
      </c>
      <c r="H57" s="19">
        <v>150.55616079656593</v>
      </c>
      <c r="I57" s="19">
        <v>156.99935887656591</v>
      </c>
      <c r="J57" s="19">
        <v>211.46948633656592</v>
      </c>
      <c r="K57" s="6"/>
      <c r="L57" s="6"/>
      <c r="M57" s="6"/>
      <c r="N57" s="6"/>
      <c r="O57" s="6"/>
      <c r="P57" s="6"/>
      <c r="Q57" s="6"/>
    </row>
    <row r="58" spans="1:17" s="16" customFormat="1" ht="17.25" customHeight="1" x14ac:dyDescent="0.2">
      <c r="A58" s="9" t="s">
        <v>85</v>
      </c>
      <c r="B58" s="19">
        <v>0</v>
      </c>
      <c r="C58" s="19">
        <v>0</v>
      </c>
      <c r="D58" s="19">
        <v>0</v>
      </c>
      <c r="E58" s="19">
        <v>0</v>
      </c>
      <c r="F58" s="11">
        <v>0</v>
      </c>
      <c r="G58" s="11">
        <v>0</v>
      </c>
      <c r="H58" s="11">
        <v>0.4405326</v>
      </c>
      <c r="I58" s="19">
        <v>0.34588999999999998</v>
      </c>
      <c r="J58" s="19">
        <v>0.34588999999999998</v>
      </c>
      <c r="K58" s="6"/>
      <c r="L58" s="6"/>
      <c r="M58" s="6"/>
      <c r="N58" s="6"/>
      <c r="O58" s="6"/>
      <c r="P58" s="6"/>
      <c r="Q58" s="6"/>
    </row>
    <row r="59" spans="1:17" s="16" customFormat="1" ht="17.25" customHeight="1" x14ac:dyDescent="0.2">
      <c r="A59" s="9" t="s">
        <v>86</v>
      </c>
      <c r="B59" s="20">
        <v>0</v>
      </c>
      <c r="C59" s="20">
        <v>0</v>
      </c>
      <c r="D59" s="19">
        <v>8.1390000000000005E-5</v>
      </c>
      <c r="E59" s="19">
        <v>8.1390000000000005E-5</v>
      </c>
      <c r="F59" s="19">
        <v>8.1390000000000005E-5</v>
      </c>
      <c r="G59" s="19">
        <v>8.1390000000000005E-5</v>
      </c>
      <c r="H59" s="19">
        <v>8.1390000000000005E-5</v>
      </c>
      <c r="I59" s="19">
        <v>8.1390000000000005E-5</v>
      </c>
      <c r="J59" s="19">
        <v>8.1390000000000005E-5</v>
      </c>
      <c r="K59" s="6"/>
      <c r="L59" s="6"/>
      <c r="M59" s="6"/>
      <c r="N59" s="6"/>
      <c r="O59" s="6"/>
      <c r="P59" s="6"/>
      <c r="Q59" s="6"/>
    </row>
    <row r="60" spans="1:17" s="16" customFormat="1" ht="17.25" customHeight="1" x14ac:dyDescent="0.2">
      <c r="A60" s="9" t="s">
        <v>87</v>
      </c>
      <c r="B60" s="18">
        <v>19.257140629999999</v>
      </c>
      <c r="C60" s="18">
        <v>19.332323010000003</v>
      </c>
      <c r="D60" s="19">
        <v>22.979146350000001</v>
      </c>
      <c r="E60" s="19">
        <v>27.018616029370001</v>
      </c>
      <c r="F60" s="19">
        <v>42.637684559555808</v>
      </c>
      <c r="G60" s="19">
        <v>44.254362139555809</v>
      </c>
      <c r="H60" s="19">
        <v>45.12040182955581</v>
      </c>
      <c r="I60" s="19">
        <v>46.357288259555808</v>
      </c>
      <c r="J60" s="19">
        <v>47.353446729555806</v>
      </c>
      <c r="K60" s="6"/>
      <c r="L60" s="6"/>
      <c r="M60" s="6"/>
      <c r="N60" s="6"/>
      <c r="O60" s="6"/>
      <c r="P60" s="6"/>
      <c r="Q60" s="6"/>
    </row>
    <row r="61" spans="1:17" s="16" customFormat="1" ht="17.25" customHeight="1" x14ac:dyDescent="0.2">
      <c r="A61" s="9" t="s">
        <v>88</v>
      </c>
      <c r="B61" s="20">
        <v>1.3030430200000001</v>
      </c>
      <c r="C61" s="20">
        <v>1.78450168</v>
      </c>
      <c r="D61" s="19">
        <v>1.83812241</v>
      </c>
      <c r="E61" s="19">
        <v>1.9804842341989999</v>
      </c>
      <c r="F61" s="19">
        <v>1.9804842341989999</v>
      </c>
      <c r="G61" s="19">
        <v>2.030792034199</v>
      </c>
      <c r="H61" s="19">
        <v>2.1588475041990001</v>
      </c>
      <c r="I61" s="19">
        <v>2.1415786141990001</v>
      </c>
      <c r="J61" s="19">
        <v>1.855236714199</v>
      </c>
      <c r="K61" s="6"/>
      <c r="L61" s="6"/>
      <c r="M61" s="6"/>
      <c r="N61" s="6"/>
      <c r="O61" s="6"/>
      <c r="P61" s="6"/>
      <c r="Q61" s="6"/>
    </row>
    <row r="62" spans="1:17" s="16" customFormat="1" ht="17.25" customHeight="1" x14ac:dyDescent="0.2">
      <c r="A62" s="9" t="s">
        <v>89</v>
      </c>
      <c r="B62" s="20">
        <v>0</v>
      </c>
      <c r="C62" s="20">
        <v>0</v>
      </c>
      <c r="D62" s="19">
        <v>0</v>
      </c>
      <c r="E62" s="19">
        <v>0</v>
      </c>
      <c r="F62" s="19">
        <v>0</v>
      </c>
      <c r="G62" s="19">
        <v>2.9511400499999998</v>
      </c>
      <c r="H62" s="19">
        <v>3.2712133999999997</v>
      </c>
      <c r="I62" s="19">
        <v>5.8925527500000001</v>
      </c>
      <c r="J62" s="19">
        <v>5.8925527500000001</v>
      </c>
      <c r="K62" s="6"/>
      <c r="L62" s="6"/>
      <c r="M62" s="6"/>
      <c r="N62" s="6"/>
      <c r="O62" s="6"/>
      <c r="P62" s="6"/>
      <c r="Q62" s="6"/>
    </row>
    <row r="63" spans="1:17" s="16" customFormat="1" ht="17.25" customHeight="1" x14ac:dyDescent="0.2">
      <c r="A63" s="10" t="s">
        <v>90</v>
      </c>
      <c r="B63" s="20">
        <v>0.88950936000021552</v>
      </c>
      <c r="C63" s="20">
        <v>0.88950936000021552</v>
      </c>
      <c r="D63" s="20">
        <v>0.88950936000021552</v>
      </c>
      <c r="E63" s="19">
        <v>12.60229828695844</v>
      </c>
      <c r="F63" s="19">
        <v>46.61381643029673</v>
      </c>
      <c r="G63" s="19">
        <v>31.872744293147868</v>
      </c>
      <c r="H63" s="19">
        <v>34.371228797159738</v>
      </c>
      <c r="I63" s="19">
        <v>112.96425830715894</v>
      </c>
      <c r="J63" s="19">
        <v>118.71464004716</v>
      </c>
      <c r="K63" s="6"/>
      <c r="L63" s="6"/>
      <c r="M63" s="6"/>
      <c r="N63" s="6"/>
      <c r="O63" s="6"/>
      <c r="P63" s="6"/>
      <c r="Q63" s="6"/>
    </row>
    <row r="64" spans="1:17" s="16" customFormat="1" ht="17.25" customHeight="1" x14ac:dyDescent="0.2">
      <c r="A64" s="9" t="s">
        <v>91</v>
      </c>
      <c r="B64" s="20">
        <v>0.10433746000000001</v>
      </c>
      <c r="C64" s="20">
        <v>0.11268662</v>
      </c>
      <c r="D64" s="19">
        <v>0.17998892</v>
      </c>
      <c r="E64" s="19">
        <v>0.17998892</v>
      </c>
      <c r="F64" s="19">
        <v>0.33291643000820581</v>
      </c>
      <c r="G64" s="19">
        <v>0.33291643000820581</v>
      </c>
      <c r="H64" s="19">
        <v>0.33291643000820581</v>
      </c>
      <c r="I64" s="19">
        <v>0.33291643000820581</v>
      </c>
      <c r="J64" s="19">
        <v>0.33291643000820581</v>
      </c>
      <c r="K64" s="6"/>
      <c r="L64" s="6"/>
      <c r="M64" s="6"/>
      <c r="N64" s="6"/>
      <c r="O64" s="6"/>
      <c r="P64" s="6"/>
      <c r="Q64" s="6"/>
    </row>
    <row r="65" spans="1:17" s="16" customFormat="1" ht="17.25" customHeight="1" x14ac:dyDescent="0.2">
      <c r="A65" s="9" t="s">
        <v>92</v>
      </c>
      <c r="B65" s="18">
        <v>3.9747308299999999</v>
      </c>
      <c r="C65" s="18">
        <v>4.5598548600000006</v>
      </c>
      <c r="D65" s="19">
        <v>4.5597263300000002</v>
      </c>
      <c r="E65" s="19">
        <v>4.6291348664340006</v>
      </c>
      <c r="F65" s="19">
        <v>4.6482207934018893</v>
      </c>
      <c r="G65" s="19">
        <v>4.6482207934018893</v>
      </c>
      <c r="H65" s="19">
        <v>6.9259844034018885</v>
      </c>
      <c r="I65" s="19">
        <v>6.9259844034018885</v>
      </c>
      <c r="J65" s="19">
        <v>6.9259844034018885</v>
      </c>
      <c r="K65" s="6"/>
      <c r="L65" s="6"/>
      <c r="M65" s="6"/>
      <c r="N65" s="6"/>
      <c r="O65" s="6"/>
      <c r="P65" s="6"/>
      <c r="Q65" s="6"/>
    </row>
    <row r="66" spans="1:17" s="16" customFormat="1" ht="17.25" customHeight="1" x14ac:dyDescent="0.2">
      <c r="A66" s="9" t="s">
        <v>93</v>
      </c>
      <c r="B66" s="18">
        <v>0</v>
      </c>
      <c r="C66" s="18">
        <v>0</v>
      </c>
      <c r="D66" s="19">
        <v>0</v>
      </c>
      <c r="E66" s="19">
        <v>0</v>
      </c>
      <c r="F66" s="19">
        <v>0</v>
      </c>
      <c r="G66" s="19">
        <v>13.695224829999999</v>
      </c>
      <c r="H66" s="19">
        <v>13.695224829999999</v>
      </c>
      <c r="I66" s="19">
        <v>13.695224829999999</v>
      </c>
      <c r="J66" s="19">
        <v>13.695224829999999</v>
      </c>
      <c r="K66" s="6"/>
      <c r="L66" s="6"/>
      <c r="M66" s="6"/>
      <c r="N66" s="6"/>
      <c r="O66" s="6"/>
      <c r="P66" s="6"/>
      <c r="Q66" s="6"/>
    </row>
    <row r="67" spans="1:17" s="16" customFormat="1" ht="17.25" customHeight="1" x14ac:dyDescent="0.2">
      <c r="A67" s="9" t="s">
        <v>94</v>
      </c>
      <c r="B67" s="18">
        <v>13.62</v>
      </c>
      <c r="C67" s="18">
        <v>27.537374</v>
      </c>
      <c r="D67" s="19">
        <v>32.593825000000002</v>
      </c>
      <c r="E67" s="19">
        <v>70.511782802002074</v>
      </c>
      <c r="F67" s="19">
        <v>70.511782802002074</v>
      </c>
      <c r="G67" s="19">
        <v>75.579926952002083</v>
      </c>
      <c r="H67" s="19">
        <v>119.13447072200208</v>
      </c>
      <c r="I67" s="19">
        <v>118.23897092200207</v>
      </c>
      <c r="J67" s="19">
        <v>117.23324576200207</v>
      </c>
      <c r="K67" s="6"/>
      <c r="L67" s="6"/>
      <c r="M67" s="6"/>
      <c r="N67" s="6"/>
      <c r="O67" s="6"/>
      <c r="P67" s="6"/>
      <c r="Q67" s="6"/>
    </row>
    <row r="68" spans="1:17" s="16" customFormat="1" ht="17.25" customHeight="1" x14ac:dyDescent="0.2">
      <c r="A68" s="9" t="s">
        <v>95</v>
      </c>
      <c r="B68" s="18">
        <v>0</v>
      </c>
      <c r="C68" s="18">
        <v>5.5120000000000006E-4</v>
      </c>
      <c r="D68" s="19">
        <v>5.6747999999999998E-4</v>
      </c>
      <c r="E68" s="19">
        <v>5.6747999999999998E-4</v>
      </c>
      <c r="F68" s="19">
        <v>5.6747999999999998E-4</v>
      </c>
      <c r="G68" s="19">
        <v>5.6747999999999998E-4</v>
      </c>
      <c r="H68" s="19">
        <v>5.6747999999999998E-4</v>
      </c>
      <c r="I68" s="19">
        <v>9.4266000000000003E-2</v>
      </c>
      <c r="J68" s="19">
        <v>5.2924880000000007E-2</v>
      </c>
      <c r="K68" s="6"/>
      <c r="L68" s="6"/>
      <c r="M68" s="6"/>
      <c r="N68" s="6"/>
      <c r="O68" s="6"/>
      <c r="P68" s="6"/>
      <c r="Q68" s="6"/>
    </row>
    <row r="69" spans="1:17" s="16" customFormat="1" ht="17.25" customHeight="1" x14ac:dyDescent="0.2">
      <c r="A69" s="9" t="s">
        <v>96</v>
      </c>
      <c r="B69" s="20">
        <v>0</v>
      </c>
      <c r="C69" s="20">
        <v>0</v>
      </c>
      <c r="D69" s="19">
        <v>0</v>
      </c>
      <c r="E69" s="19">
        <v>0</v>
      </c>
      <c r="F69" s="19">
        <v>9.2097701737295576</v>
      </c>
      <c r="G69" s="19">
        <v>9.2097701737295576</v>
      </c>
      <c r="H69" s="19">
        <v>9.2097701737295576</v>
      </c>
      <c r="I69" s="19">
        <v>8.7884998037295592</v>
      </c>
      <c r="J69" s="19">
        <v>8.7884998037295592</v>
      </c>
      <c r="K69" s="6"/>
      <c r="L69" s="6"/>
      <c r="M69" s="6"/>
      <c r="N69" s="6"/>
      <c r="O69" s="6"/>
      <c r="P69" s="6"/>
      <c r="Q69" s="6"/>
    </row>
    <row r="70" spans="1:17" s="16" customFormat="1" ht="17.25" customHeight="1" x14ac:dyDescent="0.2">
      <c r="A70" s="9" t="s">
        <v>97</v>
      </c>
      <c r="B70" s="20">
        <v>0</v>
      </c>
      <c r="C70" s="20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0.36263319999999999</v>
      </c>
      <c r="J70" s="19">
        <v>0.36263319999999999</v>
      </c>
      <c r="K70" s="6"/>
      <c r="L70" s="6"/>
      <c r="M70" s="6"/>
      <c r="N70" s="6"/>
      <c r="O70" s="6"/>
      <c r="P70" s="6"/>
      <c r="Q70" s="6"/>
    </row>
    <row r="71" spans="1:17" s="16" customFormat="1" ht="17.25" customHeight="1" x14ac:dyDescent="0.2">
      <c r="A71" s="9" t="s">
        <v>98</v>
      </c>
      <c r="B71" s="20">
        <v>0</v>
      </c>
      <c r="C71" s="20">
        <v>0</v>
      </c>
      <c r="D71" s="19">
        <v>5.0218599999999995E-2</v>
      </c>
      <c r="E71" s="19">
        <v>5.0218599999999995E-2</v>
      </c>
      <c r="F71" s="19">
        <v>5.0218599999999995E-2</v>
      </c>
      <c r="G71" s="19">
        <v>6.8809599499999994</v>
      </c>
      <c r="H71" s="19">
        <v>6.8809599499999994</v>
      </c>
      <c r="I71" s="19">
        <v>6.8809599499999994</v>
      </c>
      <c r="J71" s="19">
        <v>6.8809599499999994</v>
      </c>
      <c r="K71" s="6"/>
      <c r="L71" s="6"/>
      <c r="M71" s="6"/>
      <c r="N71" s="6"/>
      <c r="O71" s="6"/>
      <c r="P71" s="6"/>
      <c r="Q71" s="6"/>
    </row>
    <row r="72" spans="1:17" s="16" customFormat="1" ht="17.25" customHeight="1" x14ac:dyDescent="0.2">
      <c r="A72" s="9" t="s">
        <v>99</v>
      </c>
      <c r="B72" s="20">
        <v>0</v>
      </c>
      <c r="C72" s="20">
        <v>0</v>
      </c>
      <c r="D72" s="19">
        <v>0</v>
      </c>
      <c r="E72" s="19">
        <v>2.9487226424099999</v>
      </c>
      <c r="F72" s="19">
        <v>2.9487226424099999</v>
      </c>
      <c r="G72" s="19">
        <v>2.6696004124099999</v>
      </c>
      <c r="H72" s="19">
        <v>2.6696004124099999</v>
      </c>
      <c r="I72" s="19">
        <v>2.4581822824100001</v>
      </c>
      <c r="J72" s="19">
        <v>2.4581822824100001</v>
      </c>
      <c r="K72" s="6"/>
      <c r="L72" s="6"/>
      <c r="M72" s="6"/>
      <c r="N72" s="6"/>
      <c r="O72" s="6"/>
      <c r="P72" s="6"/>
      <c r="Q72" s="6"/>
    </row>
    <row r="73" spans="1:17" s="16" customFormat="1" ht="17.25" customHeight="1" x14ac:dyDescent="0.2">
      <c r="A73" s="9" t="s">
        <v>100</v>
      </c>
      <c r="B73" s="19">
        <v>0</v>
      </c>
      <c r="C73" s="19">
        <v>0</v>
      </c>
      <c r="D73" s="19">
        <v>0</v>
      </c>
      <c r="E73" s="19">
        <v>0</v>
      </c>
      <c r="F73" s="11">
        <v>0</v>
      </c>
      <c r="G73" s="11">
        <v>0</v>
      </c>
      <c r="H73" s="11">
        <v>2.4710529999999998E-2</v>
      </c>
      <c r="I73" s="19">
        <v>2.4710529999999998E-2</v>
      </c>
      <c r="J73" s="19">
        <v>2.4710529999999998E-2</v>
      </c>
      <c r="K73" s="6"/>
      <c r="L73" s="6"/>
      <c r="M73" s="6"/>
      <c r="N73" s="6"/>
      <c r="O73" s="6"/>
      <c r="P73" s="6"/>
      <c r="Q73" s="6"/>
    </row>
    <row r="74" spans="1:17" s="16" customFormat="1" ht="17.25" customHeight="1" x14ac:dyDescent="0.2">
      <c r="A74" s="9" t="s">
        <v>101</v>
      </c>
      <c r="B74" s="20">
        <v>0</v>
      </c>
      <c r="C74" s="20">
        <v>0</v>
      </c>
      <c r="D74" s="19">
        <v>8.1394000000000008E-4</v>
      </c>
      <c r="E74" s="19">
        <v>8.1394000000000008E-4</v>
      </c>
      <c r="F74" s="19">
        <v>3.5951368817771522E-3</v>
      </c>
      <c r="G74" s="19">
        <v>5.3440336968817768</v>
      </c>
      <c r="H74" s="19">
        <v>5.3370600068817762</v>
      </c>
      <c r="I74" s="19">
        <v>11.393363016881775</v>
      </c>
      <c r="J74" s="19">
        <v>13.454850426881775</v>
      </c>
      <c r="K74" s="6"/>
      <c r="L74" s="6"/>
      <c r="M74" s="6"/>
      <c r="N74" s="6"/>
      <c r="O74" s="6"/>
      <c r="P74" s="6"/>
      <c r="Q74" s="6"/>
    </row>
    <row r="75" spans="1:17" s="16" customFormat="1" ht="17.25" customHeight="1" x14ac:dyDescent="0.2">
      <c r="A75" s="9" t="s">
        <v>102</v>
      </c>
      <c r="B75" s="20">
        <v>0</v>
      </c>
      <c r="C75" s="20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6"/>
      <c r="L75" s="6"/>
      <c r="M75" s="6"/>
      <c r="N75" s="6"/>
      <c r="O75" s="6"/>
      <c r="P75" s="6"/>
      <c r="Q75" s="6"/>
    </row>
    <row r="76" spans="1:17" s="16" customFormat="1" ht="17.25" customHeight="1" x14ac:dyDescent="0.2">
      <c r="A76" s="9" t="s">
        <v>103</v>
      </c>
      <c r="B76" s="20">
        <v>65.751582639999995</v>
      </c>
      <c r="C76" s="20">
        <v>110.75618931</v>
      </c>
      <c r="D76" s="19">
        <v>117.08242362999999</v>
      </c>
      <c r="E76" s="19">
        <v>162.58853843110001</v>
      </c>
      <c r="F76" s="19">
        <v>162.30391853777604</v>
      </c>
      <c r="G76" s="19">
        <v>167.05340641777605</v>
      </c>
      <c r="H76" s="19">
        <v>171.01702720777607</v>
      </c>
      <c r="I76" s="19">
        <v>182.91433160777606</v>
      </c>
      <c r="J76" s="19">
        <v>183.79398851777606</v>
      </c>
      <c r="K76" s="6"/>
      <c r="L76" s="6"/>
      <c r="M76" s="6"/>
      <c r="N76" s="6"/>
      <c r="O76" s="6"/>
      <c r="P76" s="6"/>
      <c r="Q76" s="6"/>
    </row>
    <row r="77" spans="1:17" s="16" customFormat="1" ht="17.25" customHeight="1" x14ac:dyDescent="0.2">
      <c r="A77" s="9" t="s">
        <v>104</v>
      </c>
      <c r="B77" s="20">
        <v>1.0456719999999999E-2</v>
      </c>
      <c r="C77" s="20">
        <v>2.8130849999999999E-2</v>
      </c>
      <c r="D77" s="19">
        <v>2.8130849999999999E-2</v>
      </c>
      <c r="E77" s="19">
        <v>2.8130849999999999E-2</v>
      </c>
      <c r="F77" s="19">
        <v>0.52836420824394814</v>
      </c>
      <c r="G77" s="19">
        <v>0.52836420824394814</v>
      </c>
      <c r="H77" s="19">
        <v>0.53503444824394819</v>
      </c>
      <c r="I77" s="19">
        <v>0.53503444824394819</v>
      </c>
      <c r="J77" s="19">
        <v>0.53503444824394819</v>
      </c>
      <c r="K77" s="6"/>
      <c r="L77" s="6"/>
      <c r="M77" s="6"/>
      <c r="N77" s="6"/>
      <c r="O77" s="6"/>
      <c r="P77" s="6"/>
      <c r="Q77" s="6"/>
    </row>
    <row r="78" spans="1:17" s="16" customFormat="1" ht="17.25" customHeight="1" x14ac:dyDescent="0.2">
      <c r="A78" s="9" t="s">
        <v>105</v>
      </c>
      <c r="B78" s="20">
        <v>0</v>
      </c>
      <c r="C78" s="20">
        <v>0</v>
      </c>
      <c r="D78" s="19">
        <v>0</v>
      </c>
      <c r="E78" s="19">
        <v>0</v>
      </c>
      <c r="F78" s="19">
        <v>1.9069435847840102</v>
      </c>
      <c r="G78" s="19">
        <v>2.0019807347840102</v>
      </c>
      <c r="H78" s="19">
        <v>20.505416934784009</v>
      </c>
      <c r="I78" s="19">
        <v>19.283679974784008</v>
      </c>
      <c r="J78" s="19">
        <v>19.282526124784006</v>
      </c>
      <c r="K78" s="6"/>
      <c r="L78" s="6"/>
      <c r="M78" s="6"/>
      <c r="N78" s="6"/>
      <c r="O78" s="6"/>
      <c r="P78" s="6"/>
      <c r="Q78" s="6"/>
    </row>
    <row r="79" spans="1:17" s="16" customFormat="1" ht="17.25" customHeight="1" x14ac:dyDescent="0.2">
      <c r="A79" s="9" t="s">
        <v>106</v>
      </c>
      <c r="B79" s="20">
        <v>0</v>
      </c>
      <c r="C79" s="20">
        <v>0</v>
      </c>
      <c r="D79" s="19">
        <v>8.1394000000000008E-4</v>
      </c>
      <c r="E79" s="19">
        <v>0.6731699990129999</v>
      </c>
      <c r="F79" s="19">
        <v>0.60838958461759518</v>
      </c>
      <c r="G79" s="19">
        <v>0.60838958461759518</v>
      </c>
      <c r="H79" s="19">
        <v>0.60838958461759518</v>
      </c>
      <c r="I79" s="19">
        <v>0.60838958461759518</v>
      </c>
      <c r="J79" s="19">
        <v>0.60838958461759518</v>
      </c>
      <c r="K79" s="6"/>
      <c r="L79" s="6"/>
      <c r="M79" s="6"/>
      <c r="N79" s="6"/>
      <c r="O79" s="6"/>
      <c r="P79" s="6"/>
      <c r="Q79" s="6"/>
    </row>
    <row r="80" spans="1:17" s="16" customFormat="1" ht="17.25" customHeight="1" x14ac:dyDescent="0.2">
      <c r="A80" s="9" t="s">
        <v>107</v>
      </c>
      <c r="B80" s="18">
        <v>0</v>
      </c>
      <c r="C80" s="18">
        <v>24.686033739999999</v>
      </c>
      <c r="D80" s="19">
        <v>24.641855199999998</v>
      </c>
      <c r="E80" s="19">
        <v>24.641855199999998</v>
      </c>
      <c r="F80" s="19">
        <v>25.65934272417795</v>
      </c>
      <c r="G80" s="19">
        <v>25.535289064177949</v>
      </c>
      <c r="H80" s="19">
        <v>25.535289064177949</v>
      </c>
      <c r="I80" s="19">
        <v>25.532764214177949</v>
      </c>
      <c r="J80" s="19">
        <v>25.534003784177948</v>
      </c>
      <c r="K80" s="6"/>
      <c r="L80" s="6"/>
      <c r="M80" s="6"/>
      <c r="N80" s="6"/>
      <c r="O80" s="6"/>
      <c r="P80" s="6"/>
      <c r="Q80" s="6"/>
    </row>
    <row r="81" spans="1:17" s="16" customFormat="1" ht="17.25" customHeight="1" x14ac:dyDescent="0.2">
      <c r="A81" s="9" t="s">
        <v>108</v>
      </c>
      <c r="B81" s="18">
        <v>20.10673121</v>
      </c>
      <c r="C81" s="18">
        <v>17.53141849</v>
      </c>
      <c r="D81" s="19">
        <v>22.097384529999992</v>
      </c>
      <c r="E81" s="19">
        <v>38.055528303999985</v>
      </c>
      <c r="F81" s="19">
        <v>31.894637921006741</v>
      </c>
      <c r="G81" s="19">
        <v>34.679137361006738</v>
      </c>
      <c r="H81" s="19">
        <v>38.976939821006738</v>
      </c>
      <c r="I81" s="19">
        <v>38.411053231006733</v>
      </c>
      <c r="J81" s="19">
        <v>33.083969811006732</v>
      </c>
      <c r="K81" s="6"/>
      <c r="L81" s="6"/>
      <c r="M81" s="6"/>
      <c r="N81" s="6"/>
      <c r="O81" s="6"/>
      <c r="P81" s="6"/>
      <c r="Q81" s="6"/>
    </row>
    <row r="82" spans="1:17" s="16" customFormat="1" ht="17.25" customHeight="1" x14ac:dyDescent="0.2">
      <c r="A82" s="9" t="s">
        <v>109</v>
      </c>
      <c r="B82" s="18">
        <v>11.446360310000001</v>
      </c>
      <c r="C82" s="18">
        <v>15.112638199999999</v>
      </c>
      <c r="D82" s="19">
        <v>18.373485110000001</v>
      </c>
      <c r="E82" s="19">
        <v>21.953994003770003</v>
      </c>
      <c r="F82" s="19">
        <v>22.199763598166577</v>
      </c>
      <c r="G82" s="19">
        <v>26.080185328166579</v>
      </c>
      <c r="H82" s="19">
        <v>25.74944378816658</v>
      </c>
      <c r="I82" s="19">
        <v>28.421497848166581</v>
      </c>
      <c r="J82" s="19">
        <v>18.868527028166582</v>
      </c>
      <c r="K82" s="6"/>
      <c r="L82" s="6"/>
      <c r="M82" s="6"/>
      <c r="N82" s="6"/>
      <c r="O82" s="6"/>
      <c r="P82" s="6"/>
      <c r="Q82" s="6"/>
    </row>
    <row r="83" spans="1:17" s="16" customFormat="1" ht="17.25" customHeight="1" x14ac:dyDescent="0.2">
      <c r="A83" s="9" t="s">
        <v>110</v>
      </c>
      <c r="B83" s="18">
        <v>15.104671880000001</v>
      </c>
      <c r="C83" s="18">
        <v>14.70852084</v>
      </c>
      <c r="D83" s="19">
        <v>14.70852084</v>
      </c>
      <c r="E83" s="19">
        <v>15.746156928083799</v>
      </c>
      <c r="F83" s="19">
        <v>20.131025214482605</v>
      </c>
      <c r="G83" s="19">
        <v>21.026733904482608</v>
      </c>
      <c r="H83" s="19">
        <v>21.026733904482608</v>
      </c>
      <c r="I83" s="19">
        <v>25.941631814482609</v>
      </c>
      <c r="J83" s="19">
        <v>62.656503814482605</v>
      </c>
      <c r="K83" s="6"/>
      <c r="L83" s="6"/>
      <c r="M83" s="6"/>
      <c r="N83" s="6"/>
      <c r="O83" s="6"/>
      <c r="P83" s="6"/>
      <c r="Q83" s="6"/>
    </row>
    <row r="84" spans="1:17" s="16" customFormat="1" ht="17.25" customHeight="1" x14ac:dyDescent="0.2">
      <c r="A84" s="9" t="s">
        <v>111</v>
      </c>
      <c r="B84" s="20">
        <v>0.34734256000000002</v>
      </c>
      <c r="C84" s="20">
        <v>0.83916743000000005</v>
      </c>
      <c r="D84" s="19">
        <v>1.10768125</v>
      </c>
      <c r="E84" s="19">
        <v>1.10768125</v>
      </c>
      <c r="F84" s="19">
        <v>2.1748070013481038</v>
      </c>
      <c r="G84" s="19">
        <v>2.1748070013481038</v>
      </c>
      <c r="H84" s="19">
        <v>2.1748070013481038</v>
      </c>
      <c r="I84" s="19">
        <v>2.1748070013481038</v>
      </c>
      <c r="J84" s="19">
        <v>2.1748070013481038</v>
      </c>
      <c r="K84" s="6"/>
      <c r="L84" s="6"/>
      <c r="M84" s="6"/>
      <c r="N84" s="6"/>
      <c r="O84" s="6"/>
      <c r="P84" s="6"/>
      <c r="Q84" s="6"/>
    </row>
    <row r="85" spans="1:17" s="16" customFormat="1" ht="17.25" customHeight="1" x14ac:dyDescent="0.2">
      <c r="A85" s="9" t="s">
        <v>112</v>
      </c>
      <c r="B85" s="20">
        <v>0</v>
      </c>
      <c r="C85" s="20">
        <v>0</v>
      </c>
      <c r="D85" s="19">
        <v>0</v>
      </c>
      <c r="E85" s="19">
        <v>0</v>
      </c>
      <c r="F85" s="19">
        <v>1.0232284156848952</v>
      </c>
      <c r="G85" s="19">
        <v>1.5145804356848951</v>
      </c>
      <c r="H85" s="19">
        <v>1.5145804356848951</v>
      </c>
      <c r="I85" s="19">
        <v>1.9388291456848952</v>
      </c>
      <c r="J85" s="19">
        <v>1.9734155156848951</v>
      </c>
      <c r="K85" s="6"/>
      <c r="L85" s="6"/>
      <c r="M85" s="6"/>
      <c r="N85" s="6"/>
      <c r="O85" s="6"/>
      <c r="P85" s="6"/>
      <c r="Q85" s="6"/>
    </row>
    <row r="86" spans="1:17" s="16" customFormat="1" ht="17.25" customHeight="1" x14ac:dyDescent="0.2">
      <c r="A86" s="9" t="s">
        <v>113</v>
      </c>
      <c r="B86" s="20">
        <v>2.60282027</v>
      </c>
      <c r="C86" s="20">
        <v>4.7598614499999998</v>
      </c>
      <c r="D86" s="19">
        <v>6.6511005600000006</v>
      </c>
      <c r="E86" s="19">
        <v>19.86816995565</v>
      </c>
      <c r="F86" s="19">
        <v>19.86816995565</v>
      </c>
      <c r="G86" s="19">
        <v>25.199873225650002</v>
      </c>
      <c r="H86" s="19">
        <v>30.937141035650001</v>
      </c>
      <c r="I86" s="19">
        <v>35.50655242565</v>
      </c>
      <c r="J86" s="19">
        <v>33.65616059565</v>
      </c>
      <c r="K86" s="6"/>
      <c r="L86" s="6"/>
      <c r="M86" s="6"/>
      <c r="N86" s="6"/>
      <c r="O86" s="6"/>
      <c r="P86" s="6"/>
      <c r="Q86" s="6"/>
    </row>
    <row r="87" spans="1:17" s="16" customFormat="1" ht="17.25" customHeight="1" x14ac:dyDescent="0.2">
      <c r="A87" s="9" t="s">
        <v>114</v>
      </c>
      <c r="B87" s="18">
        <v>10.82283228</v>
      </c>
      <c r="C87" s="18">
        <v>10.41155266</v>
      </c>
      <c r="D87" s="19">
        <v>9.2822834000000007</v>
      </c>
      <c r="E87" s="19">
        <v>8.3486991336400003</v>
      </c>
      <c r="F87" s="19">
        <v>9.0003033845631588</v>
      </c>
      <c r="G87" s="19">
        <v>11.037783334563159</v>
      </c>
      <c r="H87" s="19">
        <v>43.753660284563153</v>
      </c>
      <c r="I87" s="19">
        <v>52.286586664563153</v>
      </c>
      <c r="J87" s="19">
        <v>55.75539271456315</v>
      </c>
      <c r="K87" s="6"/>
      <c r="L87" s="6"/>
      <c r="M87" s="6"/>
      <c r="N87" s="6"/>
      <c r="O87" s="6"/>
      <c r="P87" s="6"/>
      <c r="Q87" s="6"/>
    </row>
    <row r="88" spans="1:17" s="16" customFormat="1" ht="17.25" customHeight="1" x14ac:dyDescent="0.2">
      <c r="A88" s="9" t="s">
        <v>115</v>
      </c>
      <c r="B88" s="20">
        <v>56.635719510000001</v>
      </c>
      <c r="C88" s="20">
        <v>66.059100829999991</v>
      </c>
      <c r="D88" s="19">
        <v>63.201574539999989</v>
      </c>
      <c r="E88" s="19">
        <v>67.39189939645</v>
      </c>
      <c r="F88" s="19">
        <v>67.545988375407859</v>
      </c>
      <c r="G88" s="19">
        <v>71.857811075407866</v>
      </c>
      <c r="H88" s="19">
        <v>79.032501165407865</v>
      </c>
      <c r="I88" s="19">
        <v>97.989166665407865</v>
      </c>
      <c r="J88" s="19">
        <v>111.58552040540786</v>
      </c>
      <c r="K88" s="6"/>
      <c r="L88" s="6"/>
      <c r="M88" s="6"/>
      <c r="N88" s="6"/>
      <c r="O88" s="6"/>
      <c r="P88" s="6"/>
      <c r="Q88" s="6"/>
    </row>
    <row r="89" spans="1:17" s="16" customFormat="1" ht="17.25" customHeight="1" x14ac:dyDescent="0.2">
      <c r="A89" s="9" t="s">
        <v>116</v>
      </c>
      <c r="B89" s="18">
        <v>14.340446810000001</v>
      </c>
      <c r="C89" s="18">
        <v>28.918785979999999</v>
      </c>
      <c r="D89" s="19">
        <v>75.13632853</v>
      </c>
      <c r="E89" s="19">
        <v>80.255918523679995</v>
      </c>
      <c r="F89" s="19">
        <v>82.118257904431417</v>
      </c>
      <c r="G89" s="19">
        <v>146.325646174431</v>
      </c>
      <c r="H89" s="19">
        <v>160.12851619431046</v>
      </c>
      <c r="I89" s="19">
        <v>162.25005733431047</v>
      </c>
      <c r="J89" s="19">
        <v>182.66960638431047</v>
      </c>
      <c r="K89" s="6"/>
      <c r="L89" s="6"/>
      <c r="M89" s="6"/>
      <c r="N89" s="6"/>
      <c r="O89" s="6"/>
      <c r="P89" s="6"/>
      <c r="Q89" s="6"/>
    </row>
    <row r="90" spans="1:17" s="16" customFormat="1" ht="17.25" customHeight="1" x14ac:dyDescent="0.2">
      <c r="A90" s="9" t="s">
        <v>117</v>
      </c>
      <c r="B90" s="20">
        <v>21.17887459</v>
      </c>
      <c r="C90" s="20">
        <v>21.17887459</v>
      </c>
      <c r="D90" s="20">
        <v>21.17887459</v>
      </c>
      <c r="E90" s="20">
        <v>21.17887459</v>
      </c>
      <c r="F90" s="19">
        <v>3.4429493761795906</v>
      </c>
      <c r="G90" s="19">
        <v>3.4429493761795906</v>
      </c>
      <c r="H90" s="19">
        <v>3.4429493761795906</v>
      </c>
      <c r="I90" s="19">
        <v>3.4429493761795906</v>
      </c>
      <c r="J90" s="19">
        <v>3.4429493761795906</v>
      </c>
      <c r="K90" s="6"/>
      <c r="L90" s="6"/>
      <c r="M90" s="6"/>
      <c r="N90" s="6"/>
      <c r="O90" s="6"/>
      <c r="P90" s="6"/>
      <c r="Q90" s="6"/>
    </row>
    <row r="91" spans="1:17" s="16" customFormat="1" ht="17.25" customHeight="1" x14ac:dyDescent="0.2">
      <c r="A91" s="9" t="s">
        <v>118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6"/>
      <c r="L91" s="6"/>
      <c r="M91" s="6"/>
      <c r="N91" s="6"/>
      <c r="O91" s="6"/>
      <c r="P91" s="6"/>
      <c r="Q91" s="6"/>
    </row>
    <row r="92" spans="1:17" s="16" customFormat="1" ht="17.25" customHeight="1" x14ac:dyDescent="0.2">
      <c r="A92" s="9" t="s">
        <v>119</v>
      </c>
      <c r="B92" s="20">
        <v>0</v>
      </c>
      <c r="C92" s="20">
        <v>5.9605299999999995E-3</v>
      </c>
      <c r="D92" s="19">
        <v>8.2965399999999998E-3</v>
      </c>
      <c r="E92" s="19">
        <v>7.745372178639999E-3</v>
      </c>
      <c r="F92" s="19">
        <v>68.351606774997933</v>
      </c>
      <c r="G92" s="19">
        <v>68.351604674997944</v>
      </c>
      <c r="H92" s="19">
        <v>68.351604674997944</v>
      </c>
      <c r="I92" s="19">
        <v>68.352379044997946</v>
      </c>
      <c r="J92" s="19">
        <v>68.352379044997946</v>
      </c>
      <c r="K92" s="6"/>
      <c r="L92" s="6"/>
      <c r="M92" s="6"/>
      <c r="N92" s="6"/>
      <c r="O92" s="6"/>
      <c r="P92" s="6"/>
      <c r="Q92" s="6"/>
    </row>
    <row r="93" spans="1:17" s="16" customFormat="1" ht="17.25" customHeight="1" x14ac:dyDescent="0.2">
      <c r="A93" s="9" t="s">
        <v>120</v>
      </c>
      <c r="B93" s="19">
        <v>0</v>
      </c>
      <c r="C93" s="19">
        <v>0</v>
      </c>
      <c r="D93" s="19">
        <v>0</v>
      </c>
      <c r="E93" s="19">
        <v>0</v>
      </c>
      <c r="F93" s="11">
        <v>0</v>
      </c>
      <c r="G93" s="11">
        <v>0</v>
      </c>
      <c r="H93" s="11">
        <v>2.15089336</v>
      </c>
      <c r="I93" s="19">
        <v>2.15089336</v>
      </c>
      <c r="J93" s="19">
        <v>2.15089336</v>
      </c>
      <c r="K93" s="6"/>
      <c r="L93" s="6"/>
      <c r="M93" s="6"/>
      <c r="N93" s="6"/>
      <c r="O93" s="6"/>
      <c r="P93" s="6"/>
      <c r="Q93" s="6"/>
    </row>
    <row r="94" spans="1:17" s="16" customFormat="1" ht="17.25" customHeight="1" x14ac:dyDescent="0.2">
      <c r="A94" s="9" t="s">
        <v>121</v>
      </c>
      <c r="B94" s="19">
        <v>0</v>
      </c>
      <c r="C94" s="19">
        <v>0</v>
      </c>
      <c r="D94" s="19">
        <v>-1.6279000000000001E-4</v>
      </c>
      <c r="E94" s="19">
        <v>3.0329689533600005E-4</v>
      </c>
      <c r="F94" s="19">
        <v>3.0329689533600005E-4</v>
      </c>
      <c r="G94" s="19">
        <v>1.1375068953360002E-3</v>
      </c>
      <c r="H94" s="19">
        <v>1.1375068953360002E-3</v>
      </c>
      <c r="I94" s="19">
        <v>1.1375068953360002E-3</v>
      </c>
      <c r="J94" s="19">
        <v>1.1375068953360002E-3</v>
      </c>
      <c r="K94" s="6"/>
      <c r="L94" s="6"/>
      <c r="M94" s="6"/>
      <c r="N94" s="6"/>
      <c r="O94" s="6"/>
      <c r="P94" s="6"/>
      <c r="Q94" s="6"/>
    </row>
    <row r="95" spans="1:17" s="16" customFormat="1" ht="17.25" customHeight="1" x14ac:dyDescent="0.2">
      <c r="A95" s="9"/>
      <c r="B95" s="19"/>
      <c r="C95" s="19"/>
      <c r="D95" s="19"/>
      <c r="E95" s="19"/>
      <c r="F95" s="19"/>
      <c r="G95" s="19"/>
      <c r="H95" s="19"/>
      <c r="I95" s="19"/>
      <c r="J95" s="19"/>
      <c r="K95" s="6"/>
      <c r="L95" s="6"/>
      <c r="M95" s="6"/>
      <c r="N95" s="6"/>
      <c r="O95" s="6"/>
      <c r="P95" s="6"/>
      <c r="Q95" s="6"/>
    </row>
    <row r="96" spans="1:17" s="16" customFormat="1" ht="17.25" customHeight="1" x14ac:dyDescent="0.2">
      <c r="A96" s="9"/>
      <c r="B96" s="19"/>
      <c r="C96" s="19"/>
      <c r="D96" s="19"/>
      <c r="E96" s="19"/>
      <c r="F96" s="19"/>
      <c r="G96" s="19"/>
      <c r="H96" s="19"/>
      <c r="I96" s="19"/>
      <c r="J96" s="19"/>
      <c r="K96" s="6"/>
      <c r="L96" s="6"/>
      <c r="M96" s="6"/>
      <c r="N96" s="6"/>
      <c r="O96" s="6"/>
      <c r="P96" s="6"/>
      <c r="Q96" s="6"/>
    </row>
    <row r="97" spans="1:17" s="16" customFormat="1" ht="17.25" customHeight="1" x14ac:dyDescent="0.2">
      <c r="A97" s="9"/>
      <c r="B97" s="19"/>
      <c r="C97" s="19"/>
      <c r="D97" s="19"/>
      <c r="E97" s="19"/>
      <c r="F97" s="19"/>
      <c r="G97" s="19"/>
      <c r="H97" s="19"/>
      <c r="I97" s="19"/>
      <c r="J97" s="19"/>
      <c r="K97" s="6"/>
      <c r="L97" s="6"/>
      <c r="M97" s="6"/>
      <c r="N97" s="6"/>
      <c r="O97" s="6"/>
      <c r="P97" s="6"/>
      <c r="Q97" s="6"/>
    </row>
    <row r="98" spans="1:17" s="16" customFormat="1" ht="17.25" customHeight="1" x14ac:dyDescent="0.2">
      <c r="A98" s="9"/>
      <c r="B98" s="19"/>
      <c r="C98" s="19"/>
      <c r="D98" s="19"/>
      <c r="E98" s="19"/>
      <c r="F98" s="19"/>
      <c r="G98" s="19"/>
      <c r="H98" s="19"/>
      <c r="I98" s="19"/>
      <c r="J98" s="19"/>
      <c r="K98" s="6"/>
      <c r="L98" s="6"/>
      <c r="M98" s="6"/>
      <c r="N98" s="6"/>
      <c r="O98" s="6"/>
      <c r="P98" s="6"/>
      <c r="Q98" s="6"/>
    </row>
    <row r="99" spans="1:17" ht="15.75" x14ac:dyDescent="0.25">
      <c r="A99" s="17" t="s">
        <v>126</v>
      </c>
      <c r="B99" s="21">
        <f t="shared" ref="B99:J99" si="0">SUM(B3:B94)</f>
        <v>591.73690000000022</v>
      </c>
      <c r="C99" s="21">
        <f t="shared" si="0"/>
        <v>830.92569149999974</v>
      </c>
      <c r="D99" s="21">
        <f t="shared" si="0"/>
        <v>1108.6494123</v>
      </c>
      <c r="E99" s="21">
        <f t="shared" si="0"/>
        <v>1404.142463261838</v>
      </c>
      <c r="F99" s="21">
        <f t="shared" si="0"/>
        <v>1752.047926428417</v>
      </c>
      <c r="G99" s="21">
        <f t="shared" si="0"/>
        <v>2077.9417091712676</v>
      </c>
      <c r="H99" s="21">
        <f t="shared" si="0"/>
        <v>2527.8958899851582</v>
      </c>
      <c r="I99" s="21">
        <f t="shared" si="0"/>
        <v>2836.1688231651574</v>
      </c>
      <c r="J99" s="21">
        <f t="shared" si="0"/>
        <v>3201.0493998451584</v>
      </c>
      <c r="K99" s="6"/>
      <c r="L99" s="6"/>
      <c r="M99" s="6"/>
      <c r="N99" s="6"/>
      <c r="O99" s="6"/>
      <c r="P99" s="6"/>
      <c r="Q99" s="6"/>
    </row>
    <row r="100" spans="1:17" x14ac:dyDescent="0.25">
      <c r="I100" s="4"/>
      <c r="J100" s="4"/>
    </row>
    <row r="101" spans="1:17" x14ac:dyDescent="0.25">
      <c r="J101" s="4"/>
    </row>
  </sheetData>
  <sortState ref="A3:Q94">
    <sortCondition ref="A3"/>
  </sortState>
  <conditionalFormatting sqref="A9">
    <cfRule type="duplicateValues" dxfId="100" priority="113"/>
  </conditionalFormatting>
  <conditionalFormatting sqref="A16">
    <cfRule type="duplicateValues" dxfId="99" priority="112"/>
  </conditionalFormatting>
  <conditionalFormatting sqref="A19">
    <cfRule type="duplicateValues" dxfId="98" priority="111"/>
  </conditionalFormatting>
  <conditionalFormatting sqref="A23">
    <cfRule type="duplicateValues" dxfId="97" priority="110"/>
  </conditionalFormatting>
  <conditionalFormatting sqref="A34">
    <cfRule type="duplicateValues" dxfId="96" priority="109"/>
  </conditionalFormatting>
  <conditionalFormatting sqref="A53">
    <cfRule type="duplicateValues" dxfId="95" priority="108"/>
  </conditionalFormatting>
  <conditionalFormatting sqref="A58">
    <cfRule type="duplicateValues" dxfId="94" priority="107"/>
  </conditionalFormatting>
  <conditionalFormatting sqref="A68">
    <cfRule type="duplicateValues" dxfId="93" priority="106"/>
  </conditionalFormatting>
  <conditionalFormatting sqref="A71:A72">
    <cfRule type="duplicateValues" dxfId="92" priority="105"/>
  </conditionalFormatting>
  <conditionalFormatting sqref="A86:A87">
    <cfRule type="duplicateValues" dxfId="91" priority="104"/>
  </conditionalFormatting>
  <conditionalFormatting sqref="A86:A87">
    <cfRule type="duplicateValues" dxfId="90" priority="103"/>
  </conditionalFormatting>
  <conditionalFormatting sqref="A78 A76 A63:A65 A55:A61 A39 A34:A35 A16:A17 A3:A4 A19 A23:A26 A21 A46:A47 A50:A53 A68:A72 A80 A83:A85 A6:A10 A12:A14">
    <cfRule type="duplicateValues" dxfId="89" priority="114"/>
  </conditionalFormatting>
  <conditionalFormatting sqref="A18">
    <cfRule type="duplicateValues" dxfId="88" priority="102"/>
  </conditionalFormatting>
  <conditionalFormatting sqref="A22">
    <cfRule type="duplicateValues" dxfId="87" priority="101"/>
  </conditionalFormatting>
  <conditionalFormatting sqref="A20">
    <cfRule type="duplicateValues" dxfId="86" priority="100"/>
  </conditionalFormatting>
  <conditionalFormatting sqref="A27">
    <cfRule type="duplicateValues" dxfId="85" priority="99"/>
  </conditionalFormatting>
  <conditionalFormatting sqref="A32">
    <cfRule type="duplicateValues" dxfId="84" priority="98"/>
  </conditionalFormatting>
  <conditionalFormatting sqref="A33">
    <cfRule type="duplicateValues" dxfId="83" priority="97"/>
  </conditionalFormatting>
  <conditionalFormatting sqref="A36:A37">
    <cfRule type="duplicateValues" dxfId="82" priority="96"/>
  </conditionalFormatting>
  <conditionalFormatting sqref="A40">
    <cfRule type="duplicateValues" dxfId="81" priority="95"/>
  </conditionalFormatting>
  <conditionalFormatting sqref="A41:A42">
    <cfRule type="duplicateValues" dxfId="80" priority="94"/>
  </conditionalFormatting>
  <conditionalFormatting sqref="A43">
    <cfRule type="duplicateValues" dxfId="79" priority="93"/>
  </conditionalFormatting>
  <conditionalFormatting sqref="A44:A45">
    <cfRule type="duplicateValues" dxfId="78" priority="92"/>
  </conditionalFormatting>
  <conditionalFormatting sqref="A48:A49">
    <cfRule type="duplicateValues" dxfId="77" priority="91"/>
  </conditionalFormatting>
  <conditionalFormatting sqref="A54">
    <cfRule type="duplicateValues" dxfId="76" priority="90"/>
  </conditionalFormatting>
  <conditionalFormatting sqref="A62">
    <cfRule type="duplicateValues" dxfId="75" priority="89"/>
  </conditionalFormatting>
  <conditionalFormatting sqref="A66">
    <cfRule type="duplicateValues" dxfId="74" priority="88"/>
  </conditionalFormatting>
  <conditionalFormatting sqref="A67">
    <cfRule type="duplicateValues" dxfId="73" priority="87"/>
  </conditionalFormatting>
  <conditionalFormatting sqref="A73">
    <cfRule type="duplicateValues" dxfId="72" priority="86"/>
  </conditionalFormatting>
  <conditionalFormatting sqref="A74:A75">
    <cfRule type="duplicateValues" dxfId="71" priority="85"/>
  </conditionalFormatting>
  <conditionalFormatting sqref="A77">
    <cfRule type="duplicateValues" dxfId="70" priority="84"/>
  </conditionalFormatting>
  <conditionalFormatting sqref="A79">
    <cfRule type="duplicateValues" dxfId="69" priority="83"/>
  </conditionalFormatting>
  <conditionalFormatting sqref="A81">
    <cfRule type="duplicateValues" dxfId="68" priority="82"/>
  </conditionalFormatting>
  <conditionalFormatting sqref="A82">
    <cfRule type="duplicateValues" dxfId="67" priority="81"/>
  </conditionalFormatting>
  <conditionalFormatting sqref="A5">
    <cfRule type="duplicateValues" dxfId="66" priority="80"/>
  </conditionalFormatting>
  <conditionalFormatting sqref="A11">
    <cfRule type="duplicateValues" dxfId="65" priority="79"/>
  </conditionalFormatting>
  <conditionalFormatting sqref="A38">
    <cfRule type="duplicateValues" dxfId="64" priority="115"/>
  </conditionalFormatting>
  <conditionalFormatting sqref="A28:A31">
    <cfRule type="duplicateValues" dxfId="63" priority="116"/>
  </conditionalFormatting>
  <conditionalFormatting sqref="A15">
    <cfRule type="duplicateValues" dxfId="62" priority="117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defaultRowHeight="15" x14ac:dyDescent="0.25"/>
  <cols>
    <col min="1" max="1" width="15.140625" bestFit="1" customWidth="1"/>
    <col min="2" max="16" width="15.5703125" customWidth="1"/>
    <col min="17" max="18" width="13.5703125" bestFit="1" customWidth="1"/>
  </cols>
  <sheetData>
    <row r="1" spans="1:16" x14ac:dyDescent="0.25">
      <c r="A1" s="2"/>
      <c r="B1" s="173" t="s">
        <v>155</v>
      </c>
      <c r="C1" s="173"/>
      <c r="D1" s="173"/>
      <c r="E1" s="173"/>
      <c r="F1" s="173"/>
      <c r="G1" s="173" t="s">
        <v>156</v>
      </c>
      <c r="H1" s="173"/>
      <c r="I1" s="173"/>
      <c r="J1" s="173"/>
      <c r="K1" s="173"/>
      <c r="L1" s="173" t="s">
        <v>157</v>
      </c>
      <c r="M1" s="173"/>
      <c r="N1" s="173"/>
      <c r="O1" s="173"/>
      <c r="P1" s="173"/>
    </row>
    <row r="2" spans="1:16" x14ac:dyDescent="0.25">
      <c r="A2" s="2" t="s">
        <v>149</v>
      </c>
      <c r="B2" s="2">
        <v>2015</v>
      </c>
      <c r="C2" s="2">
        <v>2016</v>
      </c>
      <c r="D2" s="2">
        <v>2017</v>
      </c>
      <c r="E2" s="2">
        <v>2018</v>
      </c>
      <c r="F2" s="2" t="s">
        <v>154</v>
      </c>
      <c r="G2" s="2">
        <v>2015</v>
      </c>
      <c r="H2" s="2">
        <v>2016</v>
      </c>
      <c r="I2" s="2">
        <v>2017</v>
      </c>
      <c r="J2" s="2">
        <v>2018</v>
      </c>
      <c r="K2" s="2" t="s">
        <v>154</v>
      </c>
      <c r="L2" s="2">
        <v>2015</v>
      </c>
      <c r="M2" s="2">
        <v>2016</v>
      </c>
      <c r="N2" s="2">
        <v>2017</v>
      </c>
      <c r="O2" s="2">
        <v>2018</v>
      </c>
      <c r="P2" s="2" t="s">
        <v>154</v>
      </c>
    </row>
    <row r="3" spans="1:16" x14ac:dyDescent="0.25">
      <c r="A3" s="2" t="s">
        <v>150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 t="s">
        <v>151</v>
      </c>
      <c r="B4" s="69">
        <v>210.9</v>
      </c>
      <c r="C4" s="69">
        <v>132.15806814981696</v>
      </c>
      <c r="D4" s="69">
        <v>124.75871279</v>
      </c>
      <c r="E4" s="69">
        <v>149.94033430000002</v>
      </c>
      <c r="F4" s="70">
        <f>E4/D4-1</f>
        <v>0.20184258836003677</v>
      </c>
      <c r="G4" s="69">
        <v>21.77372085</v>
      </c>
      <c r="H4" s="69">
        <v>21.477103190000001</v>
      </c>
      <c r="I4" s="69">
        <v>31.018565710000001</v>
      </c>
      <c r="J4" s="69">
        <v>34.324692149999997</v>
      </c>
      <c r="K4" s="70">
        <f>J4/I4-1</f>
        <v>0.10658540665322058</v>
      </c>
      <c r="L4" s="69">
        <v>707.17488900211072</v>
      </c>
      <c r="M4" s="69">
        <v>807.67499085477391</v>
      </c>
      <c r="N4" s="69">
        <v>890.74654172781277</v>
      </c>
      <c r="O4" s="69">
        <v>1014.0613447878128</v>
      </c>
      <c r="P4" s="70">
        <f>O4/N4-1</f>
        <v>0.13843983364875245</v>
      </c>
    </row>
    <row r="5" spans="1:16" x14ac:dyDescent="0.25">
      <c r="A5" s="2" t="s">
        <v>152</v>
      </c>
      <c r="B5" s="69">
        <v>93.865250540000005</v>
      </c>
      <c r="C5" s="69">
        <v>195.94322484</v>
      </c>
      <c r="D5" s="69">
        <v>95.417031499999993</v>
      </c>
      <c r="E5" s="69">
        <v>75.180217370000008</v>
      </c>
      <c r="F5" s="70">
        <f>E5/D5-1</f>
        <v>-0.21208807077591785</v>
      </c>
      <c r="G5" s="69">
        <v>21.76434227</v>
      </c>
      <c r="H5" s="69">
        <v>37.769452549999997</v>
      </c>
      <c r="I5" s="69">
        <v>66.740438389999994</v>
      </c>
      <c r="J5" s="69">
        <v>55.046616560000004</v>
      </c>
      <c r="K5" s="70">
        <f>J5/I5-1</f>
        <v>-0.17521344048816023</v>
      </c>
      <c r="L5" s="69">
        <v>578.63683558161767</v>
      </c>
      <c r="M5" s="69">
        <v>747.14356308161746</v>
      </c>
      <c r="N5" s="69">
        <v>772.8474177316175</v>
      </c>
      <c r="O5" s="69">
        <v>804.89851091161745</v>
      </c>
      <c r="P5" s="70">
        <f>O5/N5-1</f>
        <v>4.1471437239284592E-2</v>
      </c>
    </row>
    <row r="6" spans="1:16" x14ac:dyDescent="0.25">
      <c r="A6" s="2" t="s">
        <v>153</v>
      </c>
      <c r="B6" s="69">
        <f>SUM(B4:B5)</f>
        <v>304.76525054000001</v>
      </c>
      <c r="C6" s="69">
        <f>SUM(C4:C5)</f>
        <v>328.10129298981695</v>
      </c>
      <c r="D6" s="69">
        <f>SUM(D4:D5)</f>
        <v>220.17574429000001</v>
      </c>
      <c r="E6" s="69">
        <f>SUM(E4:E5)</f>
        <v>225.12055167000003</v>
      </c>
      <c r="F6" s="70">
        <f>E6/D6-1</f>
        <v>2.2458456520474179E-2</v>
      </c>
      <c r="G6" s="69">
        <f>SUM(G4:G5)</f>
        <v>43.538063120000004</v>
      </c>
      <c r="H6" s="69">
        <f>SUM(H4:H5)</f>
        <v>59.246555739999998</v>
      </c>
      <c r="I6" s="69">
        <f>SUM(I4:I5)</f>
        <v>97.759004099999999</v>
      </c>
      <c r="J6" s="69">
        <f>SUM(J4:J5)</f>
        <v>89.371308709999994</v>
      </c>
      <c r="K6" s="70">
        <f>J6/I6-1</f>
        <v>-8.5799722155721181E-2</v>
      </c>
      <c r="L6" s="69">
        <f>SUM(L4:L5)</f>
        <v>1285.8117245837284</v>
      </c>
      <c r="M6" s="69">
        <f>SUM(M4:M5)</f>
        <v>1554.8185539363913</v>
      </c>
      <c r="N6" s="69">
        <f>SUM(N4:N5)</f>
        <v>1663.5939594594302</v>
      </c>
      <c r="O6" s="69">
        <f>SUM(O4:O5)</f>
        <v>1818.9598556994301</v>
      </c>
      <c r="P6" s="70">
        <f>O6/N6-1</f>
        <v>9.3391716985125717E-2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zoomScaleNormal="100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L4" sqref="L4"/>
    </sheetView>
  </sheetViews>
  <sheetFormatPr defaultRowHeight="14.25" x14ac:dyDescent="0.2"/>
  <cols>
    <col min="1" max="1" width="4.28515625" style="16" bestFit="1" customWidth="1"/>
    <col min="2" max="2" width="56.28515625" style="16" bestFit="1" customWidth="1"/>
    <col min="3" max="3" width="21.7109375" style="16" bestFit="1" customWidth="1"/>
    <col min="4" max="4" width="19.42578125" style="16" bestFit="1" customWidth="1"/>
    <col min="5" max="5" width="18.28515625" style="16" bestFit="1" customWidth="1"/>
    <col min="6" max="6" width="19.7109375" style="16" bestFit="1" customWidth="1"/>
    <col min="7" max="7" width="19.5703125" style="16" bestFit="1" customWidth="1"/>
    <col min="8" max="9" width="18" style="16" bestFit="1" customWidth="1"/>
    <col min="10" max="10" width="21.7109375" style="16" bestFit="1" customWidth="1"/>
    <col min="11" max="12" width="17.85546875" style="16" bestFit="1" customWidth="1"/>
    <col min="13" max="14" width="18" style="16" customWidth="1"/>
    <col min="15" max="16384" width="9.140625" style="16"/>
  </cols>
  <sheetData>
    <row r="2" spans="1:13" ht="15" x14ac:dyDescent="0.2">
      <c r="A2" s="74"/>
      <c r="B2" s="74" t="s">
        <v>163</v>
      </c>
      <c r="C2" s="74">
        <v>2008</v>
      </c>
      <c r="D2" s="74">
        <v>2009</v>
      </c>
      <c r="E2" s="74">
        <v>2010</v>
      </c>
      <c r="F2" s="74">
        <v>2011</v>
      </c>
      <c r="G2" s="74">
        <v>2012</v>
      </c>
      <c r="H2" s="74">
        <v>2013</v>
      </c>
      <c r="I2" s="75">
        <v>2014</v>
      </c>
      <c r="J2" s="76">
        <v>2015</v>
      </c>
      <c r="K2" s="77">
        <v>2016</v>
      </c>
      <c r="L2" s="77">
        <v>2017</v>
      </c>
      <c r="M2" s="77">
        <v>2018</v>
      </c>
    </row>
    <row r="3" spans="1:13" ht="15" x14ac:dyDescent="0.2">
      <c r="A3" s="78">
        <v>1</v>
      </c>
      <c r="B3" s="78" t="s">
        <v>16</v>
      </c>
      <c r="C3" s="79">
        <v>-17185.402027912809</v>
      </c>
      <c r="D3" s="79">
        <v>-26534.499468934664</v>
      </c>
      <c r="E3" s="79">
        <v>-64259.3272882397</v>
      </c>
      <c r="F3" s="79">
        <v>551995.14</v>
      </c>
      <c r="G3" s="79">
        <v>330900.14</v>
      </c>
      <c r="H3" s="79">
        <v>8628.3604478500001</v>
      </c>
      <c r="I3" s="79">
        <v>232783.08715784535</v>
      </c>
      <c r="J3" s="79">
        <v>0</v>
      </c>
      <c r="K3" s="79">
        <v>615616.78</v>
      </c>
      <c r="L3" s="79">
        <v>1429941.82</v>
      </c>
      <c r="M3" s="79">
        <v>495765.75</v>
      </c>
    </row>
    <row r="4" spans="1:13" ht="15" x14ac:dyDescent="0.2">
      <c r="A4" s="78">
        <v>2</v>
      </c>
      <c r="B4" s="78" t="s">
        <v>1</v>
      </c>
      <c r="C4" s="79">
        <v>1855894.7694559146</v>
      </c>
      <c r="D4" s="79">
        <v>2865527.3059391724</v>
      </c>
      <c r="E4" s="79">
        <v>6939526.3031553216</v>
      </c>
      <c r="F4" s="79">
        <v>6937946.5599999996</v>
      </c>
      <c r="G4" s="79">
        <v>10667735.82</v>
      </c>
      <c r="H4" s="79">
        <v>20518838.461355999</v>
      </c>
      <c r="I4" s="79">
        <v>8705520.3543461692</v>
      </c>
      <c r="J4" s="79">
        <v>17293393.039999999</v>
      </c>
      <c r="K4" s="79">
        <v>5528011.0199999996</v>
      </c>
      <c r="L4" s="79">
        <v>15534311.24</v>
      </c>
      <c r="M4" s="79">
        <v>15223861.23</v>
      </c>
    </row>
    <row r="5" spans="1:13" ht="15" x14ac:dyDescent="0.2">
      <c r="A5" s="78">
        <v>3</v>
      </c>
      <c r="B5" s="78" t="s">
        <v>2</v>
      </c>
      <c r="C5" s="79">
        <v>25036.559029006148</v>
      </c>
      <c r="D5" s="79">
        <v>38656.794946088266</v>
      </c>
      <c r="E5" s="79">
        <v>93616.223711446888</v>
      </c>
      <c r="F5" s="79">
        <v>1202310.0900000001</v>
      </c>
      <c r="G5" s="79">
        <v>1028508.64</v>
      </c>
      <c r="H5" s="79">
        <v>2409533.3910699999</v>
      </c>
      <c r="I5" s="79">
        <v>1452838.8588007735</v>
      </c>
      <c r="J5" s="79">
        <v>22003652.32</v>
      </c>
      <c r="K5" s="79">
        <v>7370505.5499999998</v>
      </c>
      <c r="L5" s="79">
        <v>1522262.35</v>
      </c>
      <c r="M5" s="79">
        <v>1962527.37</v>
      </c>
    </row>
    <row r="6" spans="1:13" ht="15" x14ac:dyDescent="0.2">
      <c r="A6" s="78">
        <v>4</v>
      </c>
      <c r="B6" s="78" t="s">
        <v>3</v>
      </c>
      <c r="C6" s="79">
        <v>0</v>
      </c>
      <c r="D6" s="79">
        <v>0</v>
      </c>
      <c r="E6" s="79">
        <v>0</v>
      </c>
      <c r="F6" s="79">
        <v>-4928.38</v>
      </c>
      <c r="G6" s="79">
        <v>-2430.67</v>
      </c>
      <c r="H6" s="79">
        <v>1208205.9956100001</v>
      </c>
      <c r="I6" s="79">
        <v>2637153.5654416503</v>
      </c>
      <c r="J6" s="79">
        <v>2513766.0699999998</v>
      </c>
      <c r="K6" s="79">
        <v>2537.14</v>
      </c>
      <c r="L6" s="79">
        <v>1503643.36</v>
      </c>
      <c r="M6" s="79">
        <v>1889868.96</v>
      </c>
    </row>
    <row r="7" spans="1:13" ht="15" x14ac:dyDescent="0.2">
      <c r="A7" s="78">
        <v>5</v>
      </c>
      <c r="B7" s="78" t="s">
        <v>17</v>
      </c>
      <c r="C7" s="79">
        <v>0</v>
      </c>
      <c r="D7" s="79">
        <v>0</v>
      </c>
      <c r="E7" s="79">
        <v>0</v>
      </c>
      <c r="F7" s="79">
        <v>71702.710000000006</v>
      </c>
      <c r="G7" s="79">
        <v>181505.6</v>
      </c>
      <c r="H7" s="79">
        <v>343154.45533859998</v>
      </c>
      <c r="I7" s="79">
        <v>19613.945548326592</v>
      </c>
      <c r="J7" s="79">
        <v>76138490.109999999</v>
      </c>
      <c r="K7" s="79">
        <v>21886216.800000001</v>
      </c>
      <c r="L7" s="79">
        <v>45760697.450000003</v>
      </c>
      <c r="M7" s="79">
        <v>144831615.88999999</v>
      </c>
    </row>
    <row r="8" spans="1:13" ht="15" x14ac:dyDescent="0.2">
      <c r="A8" s="78">
        <v>6</v>
      </c>
      <c r="B8" s="78" t="s">
        <v>18</v>
      </c>
      <c r="C8" s="79">
        <v>4878400.4375466993</v>
      </c>
      <c r="D8" s="79">
        <v>7532318.0458091907</v>
      </c>
      <c r="E8" s="79">
        <v>18241221.814318996</v>
      </c>
      <c r="F8" s="79">
        <v>27369086.440000001</v>
      </c>
      <c r="G8" s="79">
        <v>22278265.780000001</v>
      </c>
      <c r="H8" s="79">
        <v>37950219.451300003</v>
      </c>
      <c r="I8" s="79">
        <v>68815495.889147758</v>
      </c>
      <c r="J8" s="79">
        <v>57854559.140000001</v>
      </c>
      <c r="K8" s="79">
        <v>70312217.859999999</v>
      </c>
      <c r="L8" s="79">
        <v>36040742.710000008</v>
      </c>
      <c r="M8" s="79">
        <v>71973939.420000002</v>
      </c>
    </row>
    <row r="9" spans="1:13" ht="15" x14ac:dyDescent="0.2">
      <c r="A9" s="78">
        <v>7</v>
      </c>
      <c r="B9" s="80" t="s">
        <v>164</v>
      </c>
      <c r="C9" s="79"/>
      <c r="D9" s="79"/>
      <c r="E9" s="79"/>
      <c r="F9" s="79"/>
      <c r="G9" s="79">
        <v>634484.44999999995</v>
      </c>
      <c r="H9" s="79">
        <v>0</v>
      </c>
      <c r="I9" s="79">
        <v>0</v>
      </c>
      <c r="J9" s="79">
        <v>574787.28</v>
      </c>
      <c r="K9" s="79">
        <v>1279270.1000000001</v>
      </c>
      <c r="L9" s="79">
        <v>2180689.69</v>
      </c>
      <c r="M9" s="79">
        <v>822580.28</v>
      </c>
    </row>
    <row r="10" spans="1:13" ht="15" x14ac:dyDescent="0.2">
      <c r="A10" s="78">
        <v>8</v>
      </c>
      <c r="B10" s="78" t="s">
        <v>4</v>
      </c>
      <c r="C10" s="79">
        <v>31106911.477884717</v>
      </c>
      <c r="D10" s="79">
        <v>48034974.087949894</v>
      </c>
      <c r="E10" s="79">
        <v>116667969.39496635</v>
      </c>
      <c r="F10" s="79">
        <v>24945453.639999997</v>
      </c>
      <c r="G10" s="79">
        <v>167329782.03</v>
      </c>
      <c r="H10" s="79">
        <v>20450220.374600001</v>
      </c>
      <c r="I10" s="79">
        <v>116152255.44915304</v>
      </c>
      <c r="J10" s="79">
        <v>76678304.670000002</v>
      </c>
      <c r="K10" s="79">
        <v>113143424.79000001</v>
      </c>
      <c r="L10" s="79">
        <v>50227583.960000001</v>
      </c>
      <c r="M10" s="79">
        <v>81384828.609999999</v>
      </c>
    </row>
    <row r="11" spans="1:13" ht="15" x14ac:dyDescent="0.2">
      <c r="A11" s="78">
        <v>9</v>
      </c>
      <c r="B11" s="78" t="s">
        <v>5</v>
      </c>
      <c r="C11" s="79">
        <v>5697427.6225562859</v>
      </c>
      <c r="D11" s="79">
        <v>8796907.397305401</v>
      </c>
      <c r="E11" s="79">
        <v>21303712.633795545</v>
      </c>
      <c r="F11" s="79">
        <v>12202453.369999999</v>
      </c>
      <c r="G11" s="79">
        <v>34932705.030000001</v>
      </c>
      <c r="H11" s="79">
        <v>63969120.175099999</v>
      </c>
      <c r="I11" s="79">
        <v>21207440.547784422</v>
      </c>
      <c r="J11" s="79">
        <v>14465344.93</v>
      </c>
      <c r="K11" s="79">
        <v>41115043.979999997</v>
      </c>
      <c r="L11" s="79">
        <v>106873603.70999999</v>
      </c>
      <c r="M11" s="79">
        <v>28428022.350000001</v>
      </c>
    </row>
    <row r="12" spans="1:13" ht="15" x14ac:dyDescent="0.2">
      <c r="A12" s="78">
        <v>10</v>
      </c>
      <c r="B12" s="78" t="s">
        <v>20</v>
      </c>
      <c r="C12" s="79">
        <v>10529255.167930868</v>
      </c>
      <c r="D12" s="79">
        <v>16257316.250615014</v>
      </c>
      <c r="E12" s="79">
        <v>39370789.978524178</v>
      </c>
      <c r="F12" s="79">
        <v>29066271.02</v>
      </c>
      <c r="G12" s="79">
        <v>109738.53</v>
      </c>
      <c r="H12" s="79">
        <v>99280083.335397005</v>
      </c>
      <c r="I12" s="79">
        <v>136175361.78260359</v>
      </c>
      <c r="J12" s="79">
        <v>7139974.6399999997</v>
      </c>
      <c r="K12" s="79">
        <v>6724978.2199999997</v>
      </c>
      <c r="L12" s="79">
        <v>4317697.67</v>
      </c>
      <c r="M12" s="79">
        <v>2662885.3199999998</v>
      </c>
    </row>
    <row r="13" spans="1:13" ht="15" x14ac:dyDescent="0.2">
      <c r="A13" s="78">
        <v>11</v>
      </c>
      <c r="B13" s="80" t="s">
        <v>165</v>
      </c>
      <c r="C13" s="79"/>
      <c r="D13" s="79"/>
      <c r="E13" s="79"/>
      <c r="F13" s="79"/>
      <c r="G13" s="79">
        <v>1933417.7</v>
      </c>
      <c r="H13" s="79">
        <v>385049.90724853298</v>
      </c>
      <c r="I13" s="79">
        <v>207461.24787527107</v>
      </c>
      <c r="J13" s="79">
        <v>342451.93999999762</v>
      </c>
      <c r="K13" s="79">
        <v>513819.47</v>
      </c>
      <c r="L13" s="79">
        <v>-309629.06999990565</v>
      </c>
      <c r="M13" s="79">
        <v>101909.32</v>
      </c>
    </row>
    <row r="14" spans="1:13" ht="15" x14ac:dyDescent="0.2">
      <c r="A14" s="78">
        <v>12</v>
      </c>
      <c r="B14" s="78" t="s">
        <v>22</v>
      </c>
      <c r="C14" s="79">
        <v>306310.32729732757</v>
      </c>
      <c r="D14" s="79">
        <v>472947.40057863353</v>
      </c>
      <c r="E14" s="79">
        <v>1145349.7300555941</v>
      </c>
      <c r="F14" s="79">
        <v>1256788.8400000001</v>
      </c>
      <c r="G14" s="79">
        <v>-47829.71</v>
      </c>
      <c r="H14" s="79"/>
      <c r="I14" s="79">
        <v>1968999.9999999998</v>
      </c>
      <c r="J14" s="79">
        <v>1035754.2</v>
      </c>
      <c r="K14" s="79">
        <v>412143.72</v>
      </c>
      <c r="L14" s="79">
        <v>675341.58</v>
      </c>
      <c r="M14" s="79">
        <v>4224694.54</v>
      </c>
    </row>
    <row r="15" spans="1:13" ht="15" x14ac:dyDescent="0.2">
      <c r="A15" s="78">
        <v>13</v>
      </c>
      <c r="B15" s="78" t="s">
        <v>23</v>
      </c>
      <c r="C15" s="79">
        <v>7976.0147388942778</v>
      </c>
      <c r="D15" s="79">
        <v>12315.077558829105</v>
      </c>
      <c r="E15" s="79">
        <v>29823.762093546953</v>
      </c>
      <c r="F15" s="79">
        <v>137517.57999999999</v>
      </c>
      <c r="G15" s="79">
        <v>0</v>
      </c>
      <c r="H15" s="79">
        <v>271475.17629600002</v>
      </c>
      <c r="I15" s="79">
        <v>0</v>
      </c>
      <c r="J15" s="79">
        <v>7670564.3899999997</v>
      </c>
      <c r="K15" s="79">
        <v>11046106.189999999</v>
      </c>
      <c r="L15" s="79">
        <v>7987843.4299999997</v>
      </c>
      <c r="M15" s="79">
        <v>506990.49</v>
      </c>
    </row>
    <row r="16" spans="1:13" ht="15" x14ac:dyDescent="0.2">
      <c r="A16" s="78">
        <v>14</v>
      </c>
      <c r="B16" s="78" t="s">
        <v>7</v>
      </c>
      <c r="C16" s="79">
        <v>2703081.1826448981</v>
      </c>
      <c r="D16" s="79">
        <v>4173594.8969294736</v>
      </c>
      <c r="E16" s="79">
        <v>10107309.571235932</v>
      </c>
      <c r="F16" s="79">
        <v>3101780.18</v>
      </c>
      <c r="G16" s="79">
        <v>1728253.59</v>
      </c>
      <c r="H16" s="79">
        <v>1962903.6140699999</v>
      </c>
      <c r="I16" s="79">
        <v>71801458.27146709</v>
      </c>
      <c r="J16" s="79">
        <v>66859573.340000004</v>
      </c>
      <c r="K16" s="79">
        <v>4396115.53</v>
      </c>
      <c r="L16" s="79">
        <v>37448568.329999998</v>
      </c>
      <c r="M16" s="79">
        <v>2754420.27</v>
      </c>
    </row>
    <row r="17" spans="1:13" ht="15" x14ac:dyDescent="0.2">
      <c r="A17" s="78">
        <v>15</v>
      </c>
      <c r="B17" s="78" t="s">
        <v>24</v>
      </c>
      <c r="C17" s="79">
        <v>1824170.5562879245</v>
      </c>
      <c r="D17" s="79">
        <v>2816544.6800982896</v>
      </c>
      <c r="E17" s="79">
        <v>6820903.7307178164</v>
      </c>
      <c r="F17" s="79">
        <v>496342.63</v>
      </c>
      <c r="G17" s="79">
        <v>5776751.0199999996</v>
      </c>
      <c r="H17" s="79">
        <v>974163.77118599997</v>
      </c>
      <c r="I17" s="79">
        <v>-62637.182418967233</v>
      </c>
      <c r="J17" s="79">
        <v>3226537.14</v>
      </c>
      <c r="K17" s="79">
        <v>532220.68999999994</v>
      </c>
      <c r="L17" s="79">
        <v>3232612.33</v>
      </c>
      <c r="M17" s="79">
        <v>8707875.9399999995</v>
      </c>
    </row>
    <row r="18" spans="1:13" ht="15" x14ac:dyDescent="0.2">
      <c r="A18" s="78">
        <v>16</v>
      </c>
      <c r="B18" s="78" t="s">
        <v>8</v>
      </c>
      <c r="C18" s="79">
        <v>0</v>
      </c>
      <c r="D18" s="79">
        <v>0</v>
      </c>
      <c r="E18" s="79">
        <v>0</v>
      </c>
      <c r="F18" s="79">
        <v>-110827.11</v>
      </c>
      <c r="G18" s="79">
        <v>0</v>
      </c>
      <c r="H18" s="79"/>
      <c r="I18" s="79">
        <v>0</v>
      </c>
      <c r="J18" s="79">
        <v>17173.05</v>
      </c>
      <c r="K18" s="79">
        <v>0</v>
      </c>
      <c r="L18" s="79">
        <v>0</v>
      </c>
      <c r="M18" s="79">
        <v>0</v>
      </c>
    </row>
    <row r="19" spans="1:13" ht="15" x14ac:dyDescent="0.2">
      <c r="A19" s="78">
        <v>17</v>
      </c>
      <c r="B19" s="78" t="s">
        <v>10</v>
      </c>
      <c r="C19" s="79">
        <v>7982721.2866553897</v>
      </c>
      <c r="D19" s="79">
        <v>12325432.561738934</v>
      </c>
      <c r="E19" s="79">
        <v>29848839.088944301</v>
      </c>
      <c r="F19" s="79">
        <v>11881493.1</v>
      </c>
      <c r="G19" s="79">
        <v>8081456.4000000004</v>
      </c>
      <c r="H19" s="79">
        <v>7910823.7009800002</v>
      </c>
      <c r="I19" s="79">
        <v>29599250.648833595</v>
      </c>
      <c r="J19" s="79">
        <v>26030232.949999999</v>
      </c>
      <c r="K19" s="79">
        <v>57374554.969999999</v>
      </c>
      <c r="L19" s="79">
        <v>42010590</v>
      </c>
      <c r="M19" s="79">
        <v>15939812.75</v>
      </c>
    </row>
    <row r="20" spans="1:13" ht="15" x14ac:dyDescent="0.2">
      <c r="A20" s="81"/>
      <c r="B20" s="81" t="s">
        <v>25</v>
      </c>
      <c r="C20" s="82">
        <f>SUM(C3:C19)</f>
        <v>66900000.000000015</v>
      </c>
      <c r="D20" s="82">
        <f t="shared" ref="D20:M20" si="0">SUM(D3:D19)</f>
        <v>103300000</v>
      </c>
      <c r="E20" s="82">
        <f t="shared" si="0"/>
        <v>250504802.90423077</v>
      </c>
      <c r="F20" s="82">
        <f t="shared" si="0"/>
        <v>119105385.81</v>
      </c>
      <c r="G20" s="82">
        <f t="shared" si="0"/>
        <v>254963244.35000002</v>
      </c>
      <c r="H20" s="82">
        <f t="shared" si="0"/>
        <v>257642420.16999999</v>
      </c>
      <c r="I20" s="82">
        <f t="shared" si="0"/>
        <v>458912996.46574056</v>
      </c>
      <c r="J20" s="82">
        <f t="shared" si="0"/>
        <v>379844559.20999992</v>
      </c>
      <c r="K20" s="82">
        <f t="shared" si="0"/>
        <v>342252782.81000006</v>
      </c>
      <c r="L20" s="82">
        <f t="shared" si="0"/>
        <v>356436500.56000006</v>
      </c>
      <c r="M20" s="82">
        <f t="shared" si="0"/>
        <v>381911598.49000001</v>
      </c>
    </row>
  </sheetData>
  <sortState ref="A24:N40">
    <sortCondition descending="1" ref="I24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zoomScale="90" zoomScaleNormal="90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O5" sqref="O5"/>
    </sheetView>
  </sheetViews>
  <sheetFormatPr defaultRowHeight="14.25" x14ac:dyDescent="0.2"/>
  <cols>
    <col min="1" max="1" width="4.28515625" style="16" bestFit="1" customWidth="1"/>
    <col min="2" max="2" width="56.28515625" style="16" bestFit="1" customWidth="1"/>
    <col min="3" max="8" width="18.7109375" style="16" bestFit="1" customWidth="1"/>
    <col min="9" max="13" width="20.7109375" style="16" bestFit="1" customWidth="1"/>
    <col min="14" max="14" width="14.5703125" style="16" bestFit="1" customWidth="1"/>
    <col min="15" max="16384" width="9.140625" style="16"/>
  </cols>
  <sheetData>
    <row r="2" spans="1:14" ht="15" x14ac:dyDescent="0.2">
      <c r="A2" s="7"/>
      <c r="B2" s="7" t="s">
        <v>166</v>
      </c>
      <c r="C2" s="73">
        <v>2008</v>
      </c>
      <c r="D2" s="73">
        <v>2009</v>
      </c>
      <c r="E2" s="73">
        <v>2010</v>
      </c>
      <c r="F2" s="73">
        <v>2011</v>
      </c>
      <c r="G2" s="73">
        <v>2012</v>
      </c>
      <c r="H2" s="73">
        <v>2013</v>
      </c>
      <c r="I2" s="73">
        <v>2014</v>
      </c>
      <c r="J2" s="83">
        <v>2015</v>
      </c>
      <c r="K2" s="73">
        <v>2016</v>
      </c>
      <c r="L2" s="73">
        <v>2017</v>
      </c>
      <c r="M2" s="73">
        <v>2018</v>
      </c>
    </row>
    <row r="3" spans="1:14" ht="15" x14ac:dyDescent="0.2">
      <c r="A3" s="78">
        <v>1</v>
      </c>
      <c r="B3" s="78" t="s">
        <v>16</v>
      </c>
      <c r="C3" s="84">
        <v>64994.176425964914</v>
      </c>
      <c r="D3" s="85">
        <v>118528.05</v>
      </c>
      <c r="E3" s="85">
        <v>218528.05</v>
      </c>
      <c r="F3" s="85">
        <v>757352.54</v>
      </c>
      <c r="G3" s="84">
        <v>1088252.6800000002</v>
      </c>
      <c r="H3" s="86">
        <v>1088528.6341630502</v>
      </c>
      <c r="I3" s="86">
        <v>1247589.4893298047</v>
      </c>
      <c r="J3" s="86">
        <v>1231601.3393298048</v>
      </c>
      <c r="K3" s="86">
        <v>1654166.1993298046</v>
      </c>
      <c r="L3" s="86">
        <v>2868216.0493298047</v>
      </c>
      <c r="M3" s="86">
        <v>3113688.1893298049</v>
      </c>
      <c r="N3" s="93"/>
    </row>
    <row r="4" spans="1:14" ht="15" x14ac:dyDescent="0.2">
      <c r="A4" s="78">
        <v>2</v>
      </c>
      <c r="B4" s="78" t="s">
        <v>1</v>
      </c>
      <c r="C4" s="84">
        <v>14054198.640195869</v>
      </c>
      <c r="D4" s="84">
        <v>25630246.442657914</v>
      </c>
      <c r="E4" s="84">
        <v>35139344.759999998</v>
      </c>
      <c r="F4" s="84">
        <v>39816828.07</v>
      </c>
      <c r="G4" s="84">
        <v>49945534.620000005</v>
      </c>
      <c r="H4" s="86">
        <v>28818104.432181004</v>
      </c>
      <c r="I4" s="86">
        <v>36155802.069511756</v>
      </c>
      <c r="J4" s="86">
        <v>43014786.249511756</v>
      </c>
      <c r="K4" s="86">
        <v>48372288.639511757</v>
      </c>
      <c r="L4" s="86">
        <v>58293094.539511815</v>
      </c>
      <c r="M4" s="86">
        <v>60802400.039511815</v>
      </c>
      <c r="N4" s="93"/>
    </row>
    <row r="5" spans="1:14" ht="15" x14ac:dyDescent="0.2">
      <c r="A5" s="78">
        <v>3</v>
      </c>
      <c r="B5" s="78" t="s">
        <v>2</v>
      </c>
      <c r="C5" s="84">
        <v>959888.15610564989</v>
      </c>
      <c r="D5" s="85">
        <v>1750521.01</v>
      </c>
      <c r="E5" s="85">
        <v>1350521.01</v>
      </c>
      <c r="F5" s="85">
        <v>3313339.79</v>
      </c>
      <c r="G5" s="84">
        <v>4341848.43</v>
      </c>
      <c r="H5" s="86">
        <v>6732139.2734391997</v>
      </c>
      <c r="I5" s="86">
        <v>8005333.1920254491</v>
      </c>
      <c r="J5" s="86">
        <v>28929812.412025448</v>
      </c>
      <c r="K5" s="86">
        <v>29982269.212025449</v>
      </c>
      <c r="L5" s="86">
        <v>27993902.652025454</v>
      </c>
      <c r="M5" s="86">
        <v>21633957.952025454</v>
      </c>
      <c r="N5" s="93"/>
    </row>
    <row r="6" spans="1:14" ht="15" x14ac:dyDescent="0.2">
      <c r="A6" s="78">
        <v>4</v>
      </c>
      <c r="B6" s="78" t="s">
        <v>3</v>
      </c>
      <c r="C6" s="84">
        <v>0</v>
      </c>
      <c r="D6" s="84"/>
      <c r="E6" s="85">
        <v>84111.360000000001</v>
      </c>
      <c r="F6" s="85">
        <v>77861.66</v>
      </c>
      <c r="G6" s="84">
        <v>75430.990000000005</v>
      </c>
      <c r="H6" s="86">
        <v>1283636.9856100001</v>
      </c>
      <c r="I6" s="86">
        <v>3254782.9005622305</v>
      </c>
      <c r="J6" s="86">
        <v>5656604.9305622298</v>
      </c>
      <c r="K6" s="86">
        <v>4440875.7605622299</v>
      </c>
      <c r="L6" s="86">
        <v>5452499.8805622309</v>
      </c>
      <c r="M6" s="86">
        <v>7303481.9005622305</v>
      </c>
      <c r="N6" s="93"/>
    </row>
    <row r="7" spans="1:14" ht="15" x14ac:dyDescent="0.2">
      <c r="A7" s="78">
        <v>5</v>
      </c>
      <c r="B7" s="78" t="s">
        <v>17</v>
      </c>
      <c r="C7" s="84">
        <v>0</v>
      </c>
      <c r="D7" s="84">
        <v>0</v>
      </c>
      <c r="E7" s="87">
        <v>506233.9</v>
      </c>
      <c r="F7" s="87">
        <v>59477.35</v>
      </c>
      <c r="G7" s="84">
        <v>240982.95</v>
      </c>
      <c r="H7" s="86">
        <v>288819.13396660006</v>
      </c>
      <c r="I7" s="86">
        <v>251480.29685271459</v>
      </c>
      <c r="J7" s="86">
        <v>69881426.536852702</v>
      </c>
      <c r="K7" s="86">
        <v>87621794.286852702</v>
      </c>
      <c r="L7" s="86">
        <v>123427307.69685273</v>
      </c>
      <c r="M7" s="86">
        <v>250898516.96685272</v>
      </c>
      <c r="N7" s="93"/>
    </row>
    <row r="8" spans="1:14" ht="15" x14ac:dyDescent="0.2">
      <c r="A8" s="78">
        <v>6</v>
      </c>
      <c r="B8" s="78" t="s">
        <v>18</v>
      </c>
      <c r="C8" s="84">
        <v>43278211.412286401</v>
      </c>
      <c r="D8" s="84">
        <v>78925255.896261588</v>
      </c>
      <c r="E8" s="85">
        <v>90183601.879999995</v>
      </c>
      <c r="F8" s="85">
        <v>115280332.02</v>
      </c>
      <c r="G8" s="84">
        <v>130906156.5002142</v>
      </c>
      <c r="H8" s="86">
        <v>167344172.46116421</v>
      </c>
      <c r="I8" s="86">
        <v>229568929.65240446</v>
      </c>
      <c r="J8" s="86">
        <v>281430610.93240452</v>
      </c>
      <c r="K8" s="86">
        <v>338018802.02240455</v>
      </c>
      <c r="L8" s="86">
        <v>355951231.92240441</v>
      </c>
      <c r="M8" s="86">
        <v>441270119.20240438</v>
      </c>
      <c r="N8" s="93"/>
    </row>
    <row r="9" spans="1:14" ht="15" x14ac:dyDescent="0.2">
      <c r="A9" s="78">
        <v>7</v>
      </c>
      <c r="B9" s="80" t="s">
        <v>164</v>
      </c>
      <c r="C9" s="84"/>
      <c r="D9" s="84"/>
      <c r="E9" s="85"/>
      <c r="F9" s="85"/>
      <c r="G9" s="84">
        <v>404034.12999999995</v>
      </c>
      <c r="H9" s="86">
        <v>404034.12999999995</v>
      </c>
      <c r="I9" s="86">
        <v>404034.12999999995</v>
      </c>
      <c r="J9" s="86">
        <v>815846.64999999991</v>
      </c>
      <c r="K9" s="86">
        <v>1618457.45</v>
      </c>
      <c r="L9" s="86">
        <v>3510631.5700000003</v>
      </c>
      <c r="M9" s="86">
        <v>4567051</v>
      </c>
      <c r="N9" s="93"/>
    </row>
    <row r="10" spans="1:14" ht="15" x14ac:dyDescent="0.2">
      <c r="A10" s="78">
        <v>8</v>
      </c>
      <c r="B10" s="78" t="s">
        <v>4</v>
      </c>
      <c r="C10" s="84">
        <v>46903703.977255262</v>
      </c>
      <c r="D10" s="84">
        <v>16962025.996484846</v>
      </c>
      <c r="E10" s="85">
        <v>146694397.16999999</v>
      </c>
      <c r="F10" s="85">
        <v>176722147.68000007</v>
      </c>
      <c r="G10" s="84">
        <v>328064095.45978576</v>
      </c>
      <c r="H10" s="86">
        <v>340605412.08587992</v>
      </c>
      <c r="I10" s="86">
        <v>453465978.06929237</v>
      </c>
      <c r="J10" s="86">
        <v>435617747.91929233</v>
      </c>
      <c r="K10" s="86">
        <v>541542974.13929236</v>
      </c>
      <c r="L10" s="86">
        <v>589684713.50929236</v>
      </c>
      <c r="M10" s="86">
        <v>663693017.87929237</v>
      </c>
      <c r="N10" s="93"/>
    </row>
    <row r="11" spans="1:14" ht="15" x14ac:dyDescent="0.2">
      <c r="A11" s="78">
        <v>9</v>
      </c>
      <c r="B11" s="78" t="s">
        <v>5</v>
      </c>
      <c r="C11" s="84">
        <v>20636254.496897452</v>
      </c>
      <c r="D11" s="84">
        <v>37633756.427504003</v>
      </c>
      <c r="E11" s="84">
        <v>56526827.859999999</v>
      </c>
      <c r="F11" s="84">
        <v>67640122.969999999</v>
      </c>
      <c r="G11" s="84">
        <v>90802973.040000007</v>
      </c>
      <c r="H11" s="86">
        <v>154492260.37302399</v>
      </c>
      <c r="I11" s="86">
        <v>172034909.72597811</v>
      </c>
      <c r="J11" s="86">
        <v>186738196.00597811</v>
      </c>
      <c r="K11" s="86">
        <v>213939296.2659781</v>
      </c>
      <c r="L11" s="86">
        <v>286766385.13597763</v>
      </c>
      <c r="M11" s="86">
        <v>307015765.36597764</v>
      </c>
      <c r="N11" s="93"/>
    </row>
    <row r="12" spans="1:14" ht="15" x14ac:dyDescent="0.2">
      <c r="A12" s="78">
        <v>10</v>
      </c>
      <c r="B12" s="78" t="s">
        <v>20</v>
      </c>
      <c r="C12" s="84">
        <v>11977701.262994643</v>
      </c>
      <c r="D12" s="84">
        <v>21843396.628042053</v>
      </c>
      <c r="E12" s="84">
        <v>25497816.84</v>
      </c>
      <c r="F12" s="84">
        <v>14808755.279999999</v>
      </c>
      <c r="G12" s="84">
        <v>14848037.079999998</v>
      </c>
      <c r="H12" s="86">
        <v>33414148.135641992</v>
      </c>
      <c r="I12" s="86">
        <v>67617108.555488423</v>
      </c>
      <c r="J12" s="86">
        <v>76052258.315488428</v>
      </c>
      <c r="K12" s="86">
        <v>82680724.855488434</v>
      </c>
      <c r="L12" s="86">
        <v>83818159.005488411</v>
      </c>
      <c r="M12" s="86">
        <v>85082134.045488417</v>
      </c>
      <c r="N12" s="93"/>
    </row>
    <row r="13" spans="1:14" ht="15" x14ac:dyDescent="0.2">
      <c r="A13" s="78">
        <v>11</v>
      </c>
      <c r="B13" s="80" t="s">
        <v>165</v>
      </c>
      <c r="C13" s="84"/>
      <c r="D13" s="84"/>
      <c r="E13" s="85">
        <v>1088522.4900000095</v>
      </c>
      <c r="F13" s="85">
        <v>1088522.4900000095</v>
      </c>
      <c r="G13" s="84">
        <v>1088522.4900000095</v>
      </c>
      <c r="H13" s="86">
        <v>1559579.5832719998</v>
      </c>
      <c r="I13" s="86">
        <v>1767040.831147271</v>
      </c>
      <c r="J13" s="86">
        <v>1697688.9611473083</v>
      </c>
      <c r="K13" s="86">
        <v>2196965.7411470702</v>
      </c>
      <c r="L13" s="86">
        <v>2193923.0211477969</v>
      </c>
      <c r="M13" s="86">
        <v>3110165.1711477973</v>
      </c>
      <c r="N13" s="93"/>
    </row>
    <row r="14" spans="1:14" ht="15" x14ac:dyDescent="0.2">
      <c r="A14" s="78">
        <v>12</v>
      </c>
      <c r="B14" s="78" t="s">
        <v>22</v>
      </c>
      <c r="C14" s="84">
        <v>417289.00331218052</v>
      </c>
      <c r="D14" s="84">
        <v>760998.20889917528</v>
      </c>
      <c r="E14" s="85">
        <v>1019669.2</v>
      </c>
      <c r="F14" s="85">
        <v>670546.26</v>
      </c>
      <c r="G14" s="84">
        <v>622716.55000000005</v>
      </c>
      <c r="H14" s="86">
        <v>622716.55000000005</v>
      </c>
      <c r="I14" s="86">
        <v>746866.55</v>
      </c>
      <c r="J14" s="86">
        <v>844439.9</v>
      </c>
      <c r="K14" s="86">
        <v>977401.2</v>
      </c>
      <c r="L14" s="86">
        <v>974218.73000000021</v>
      </c>
      <c r="M14" s="86">
        <v>3353734</v>
      </c>
      <c r="N14" s="93"/>
    </row>
    <row r="15" spans="1:14" ht="15" x14ac:dyDescent="0.2">
      <c r="A15" s="78">
        <v>13</v>
      </c>
      <c r="B15" s="78" t="s">
        <v>23</v>
      </c>
      <c r="C15" s="84">
        <v>549380.76698310929</v>
      </c>
      <c r="D15" s="85">
        <v>1001890.24</v>
      </c>
      <c r="E15" s="85">
        <v>901890.24</v>
      </c>
      <c r="F15" s="85">
        <v>938560.11</v>
      </c>
      <c r="G15" s="84">
        <v>938560.11</v>
      </c>
      <c r="H15" s="86">
        <v>271478.31608204002</v>
      </c>
      <c r="I15" s="86">
        <v>271478.31608204002</v>
      </c>
      <c r="J15" s="86">
        <v>7853687.2860820396</v>
      </c>
      <c r="K15" s="86">
        <v>19849320.23608204</v>
      </c>
      <c r="L15" s="86">
        <v>27500789.156082034</v>
      </c>
      <c r="M15" s="86">
        <v>30347170.356082033</v>
      </c>
      <c r="N15" s="93"/>
    </row>
    <row r="16" spans="1:14" ht="15" x14ac:dyDescent="0.2">
      <c r="A16" s="78">
        <v>14</v>
      </c>
      <c r="B16" s="78" t="s">
        <v>7</v>
      </c>
      <c r="C16" s="84">
        <v>14054198.640195869</v>
      </c>
      <c r="D16" s="84">
        <v>25630246.442657914</v>
      </c>
      <c r="E16" s="85">
        <v>32785500.890000001</v>
      </c>
      <c r="F16" s="85">
        <v>34814832.359999999</v>
      </c>
      <c r="G16" s="84">
        <v>36543085.950000003</v>
      </c>
      <c r="H16" s="86">
        <v>37521792.588936999</v>
      </c>
      <c r="I16" s="86">
        <v>108791488.15599051</v>
      </c>
      <c r="J16" s="86">
        <v>173323192.92599049</v>
      </c>
      <c r="K16" s="86">
        <v>171098219.97599047</v>
      </c>
      <c r="L16" s="86">
        <v>200423774.20599049</v>
      </c>
      <c r="M16" s="86">
        <v>197781641.64599049</v>
      </c>
      <c r="N16" s="93"/>
    </row>
    <row r="17" spans="1:14" ht="15" x14ac:dyDescent="0.2">
      <c r="A17" s="78">
        <v>15</v>
      </c>
      <c r="B17" s="78" t="s">
        <v>24</v>
      </c>
      <c r="C17" s="84">
        <v>1085895.5679798098</v>
      </c>
      <c r="D17" s="85">
        <v>1980317.18</v>
      </c>
      <c r="E17" s="85">
        <v>1180317.18</v>
      </c>
      <c r="F17" s="85">
        <v>2443687.4900000002</v>
      </c>
      <c r="G17" s="84">
        <v>11395644.35</v>
      </c>
      <c r="H17" s="86">
        <v>11695638.303791</v>
      </c>
      <c r="I17" s="86">
        <v>11612779.563432872</v>
      </c>
      <c r="J17" s="86">
        <v>14307864.973432874</v>
      </c>
      <c r="K17" s="86">
        <v>11233929.713432875</v>
      </c>
      <c r="L17" s="86">
        <v>12815151.243432879</v>
      </c>
      <c r="M17" s="86">
        <v>20661699.743432879</v>
      </c>
      <c r="N17" s="93"/>
    </row>
    <row r="18" spans="1:14" ht="15" x14ac:dyDescent="0.2">
      <c r="A18" s="78">
        <v>16</v>
      </c>
      <c r="B18" s="78" t="s">
        <v>8</v>
      </c>
      <c r="C18" s="84">
        <v>110827.11</v>
      </c>
      <c r="D18" s="84">
        <v>110827.11</v>
      </c>
      <c r="E18" s="85">
        <v>110827.11</v>
      </c>
      <c r="F18" s="85">
        <v>0</v>
      </c>
      <c r="G18" s="84">
        <v>0</v>
      </c>
      <c r="H18" s="84">
        <v>0</v>
      </c>
      <c r="I18" s="84">
        <v>0</v>
      </c>
      <c r="J18" s="84">
        <v>17173.05</v>
      </c>
      <c r="K18" s="84">
        <v>17173.05</v>
      </c>
      <c r="L18" s="84">
        <v>356258.85</v>
      </c>
      <c r="M18" s="86">
        <v>356258.85</v>
      </c>
      <c r="N18" s="93"/>
    </row>
    <row r="19" spans="1:14" ht="15" x14ac:dyDescent="0.2">
      <c r="A19" s="78">
        <v>17</v>
      </c>
      <c r="B19" s="78" t="s">
        <v>10</v>
      </c>
      <c r="C19" s="84">
        <v>12575467.916820761</v>
      </c>
      <c r="D19" s="84">
        <v>22933526.847843248</v>
      </c>
      <c r="E19" s="85">
        <v>28791890.059999999</v>
      </c>
      <c r="F19" s="85">
        <v>36673053.159999996</v>
      </c>
      <c r="G19" s="84">
        <v>44625913.219999999</v>
      </c>
      <c r="H19" s="86">
        <v>51511393.589299999</v>
      </c>
      <c r="I19" s="86">
        <v>57200672.110180959</v>
      </c>
      <c r="J19" s="86">
        <v>74389939.620180964</v>
      </c>
      <c r="K19" s="86">
        <v>125043748.72018097</v>
      </c>
      <c r="L19" s="86">
        <v>177272240.80018097</v>
      </c>
      <c r="M19" s="86">
        <v>182717853.93018097</v>
      </c>
      <c r="N19" s="93"/>
    </row>
    <row r="20" spans="1:14" ht="15" x14ac:dyDescent="0.2">
      <c r="A20" s="88"/>
      <c r="B20" s="88" t="s">
        <v>25</v>
      </c>
      <c r="C20" s="89">
        <f>SUM(C3:C19)</f>
        <v>166668011.127453</v>
      </c>
      <c r="D20" s="89">
        <f t="shared" ref="D20:M20" si="0">SUM(D3:D19)</f>
        <v>235281536.48035076</v>
      </c>
      <c r="E20" s="89">
        <f t="shared" si="0"/>
        <v>422080000</v>
      </c>
      <c r="F20" s="89">
        <f t="shared" si="0"/>
        <v>495105419.23000002</v>
      </c>
      <c r="G20" s="89">
        <f t="shared" si="0"/>
        <v>715931788.55000007</v>
      </c>
      <c r="H20" s="89">
        <f t="shared" si="0"/>
        <v>837653854.57645214</v>
      </c>
      <c r="I20" s="89">
        <f t="shared" si="0"/>
        <v>1152396273.608279</v>
      </c>
      <c r="J20" s="89">
        <f t="shared" si="0"/>
        <v>1401802878.0082788</v>
      </c>
      <c r="K20" s="89">
        <f t="shared" si="0"/>
        <v>1680288407.4682789</v>
      </c>
      <c r="L20" s="89">
        <f t="shared" si="0"/>
        <v>1959302497.9682789</v>
      </c>
      <c r="M20" s="89">
        <f t="shared" si="0"/>
        <v>2283708656.2382789</v>
      </c>
      <c r="N20" s="93"/>
    </row>
  </sheetData>
  <sortState ref="A24:M39">
    <sortCondition descending="1" ref="M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FPC for BOP</vt:lpstr>
      <vt:lpstr>FPC aggregate</vt:lpstr>
      <vt:lpstr>FPC by sector inflows</vt:lpstr>
      <vt:lpstr>FPC by sector Stock</vt:lpstr>
      <vt:lpstr>FPC by origin inflows</vt:lpstr>
      <vt:lpstr>FPC by origin stock</vt:lpstr>
      <vt:lpstr>private sector debt</vt:lpstr>
      <vt:lpstr>FDI sector inflow</vt:lpstr>
      <vt:lpstr>FDI sector stocks</vt:lpstr>
      <vt:lpstr>FDI country inflows</vt:lpstr>
      <vt:lpstr>FDI country stocks</vt:lpstr>
      <vt:lpstr>OI sector inflow</vt:lpstr>
      <vt:lpstr>OI sector stock</vt:lpstr>
      <vt:lpstr>OI country inflows</vt:lpstr>
      <vt:lpstr>OI country stocks</vt:lpstr>
      <vt:lpstr>PI sector flows</vt:lpstr>
      <vt:lpstr>PI sector stocks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2019-12-18T14:35:55Z</dcterms:modified>
</cp:coreProperties>
</file>