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60" windowWidth="19200" windowHeight="1033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44525"/>
</workbook>
</file>

<file path=xl/calcChain.xml><?xml version="1.0" encoding="utf-8"?>
<calcChain xmlns="http://schemas.openxmlformats.org/spreadsheetml/2006/main">
  <c r="M6" i="22" l="1"/>
  <c r="L8" i="28" l="1"/>
  <c r="N8" i="28"/>
  <c r="L8" i="23" l="1"/>
  <c r="O11" i="32" l="1"/>
  <c r="O15" i="32"/>
  <c r="O16" i="32"/>
  <c r="O8" i="32"/>
  <c r="O6" i="32"/>
  <c r="N8" i="32"/>
  <c r="M9" i="32"/>
  <c r="M10" i="32"/>
  <c r="M11" i="32"/>
  <c r="M12" i="32"/>
  <c r="M13" i="32"/>
  <c r="M14" i="32"/>
  <c r="M15" i="32"/>
  <c r="M16" i="32"/>
  <c r="M17" i="32"/>
  <c r="M8" i="32"/>
  <c r="N16" i="32"/>
  <c r="N15" i="32"/>
  <c r="O14" i="32"/>
  <c r="N14" i="32"/>
  <c r="O13" i="32"/>
  <c r="N13" i="32"/>
  <c r="O12" i="32"/>
  <c r="N12" i="32"/>
  <c r="N11" i="32"/>
  <c r="O10" i="32"/>
  <c r="N10" i="32"/>
  <c r="O9" i="32"/>
  <c r="N9" i="32"/>
  <c r="M6" i="32"/>
  <c r="N6" i="32"/>
  <c r="O15" i="24"/>
  <c r="O7" i="24"/>
  <c r="O5" i="24"/>
  <c r="N16" i="24"/>
  <c r="N8" i="24"/>
  <c r="N9" i="24"/>
  <c r="N10" i="24"/>
  <c r="N11" i="24"/>
  <c r="N12" i="24"/>
  <c r="N13" i="24"/>
  <c r="N14" i="24"/>
  <c r="N15" i="24"/>
  <c r="N5" i="24"/>
  <c r="N7" i="24"/>
  <c r="O8" i="24"/>
  <c r="O9" i="24"/>
  <c r="O10" i="24"/>
  <c r="O11" i="24"/>
  <c r="O12" i="24"/>
  <c r="O13" i="24"/>
  <c r="O14" i="24"/>
  <c r="O16" i="24"/>
  <c r="M7" i="24"/>
  <c r="M5" i="24"/>
  <c r="O17" i="30"/>
  <c r="O16" i="30"/>
  <c r="O8" i="30"/>
  <c r="O6" i="30"/>
  <c r="N17" i="30"/>
  <c r="N8" i="30"/>
  <c r="N6" i="30"/>
  <c r="M17" i="30"/>
  <c r="M9" i="30"/>
  <c r="M8" i="30"/>
  <c r="M8" i="24"/>
  <c r="M9" i="24"/>
  <c r="M10" i="24"/>
  <c r="M11" i="24"/>
  <c r="M12" i="24"/>
  <c r="M13" i="24"/>
  <c r="M14" i="24"/>
  <c r="M15" i="24"/>
  <c r="M16" i="24"/>
  <c r="M6" i="30"/>
  <c r="O9" i="30" l="1"/>
  <c r="O10" i="30"/>
  <c r="O11" i="30"/>
  <c r="O12" i="30"/>
  <c r="O13" i="30"/>
  <c r="O14" i="30"/>
  <c r="O15" i="30"/>
  <c r="N9" i="30"/>
  <c r="N10" i="30"/>
  <c r="N11" i="30"/>
  <c r="N12" i="30"/>
  <c r="N13" i="30"/>
  <c r="N14" i="30"/>
  <c r="N15" i="30"/>
  <c r="N16" i="30"/>
  <c r="M10" i="30"/>
  <c r="M11" i="30"/>
  <c r="M12" i="30"/>
  <c r="M13" i="30"/>
  <c r="M14" i="30"/>
  <c r="M15" i="30"/>
  <c r="M16" i="30"/>
  <c r="M8" i="23"/>
  <c r="N27" i="23"/>
  <c r="M6" i="28"/>
  <c r="N6" i="28"/>
  <c r="L6" i="28"/>
  <c r="N27" i="28"/>
  <c r="M27" i="28"/>
  <c r="L27" i="28"/>
  <c r="N26" i="28"/>
  <c r="L26" i="28"/>
  <c r="N25" i="28"/>
  <c r="M25" i="28"/>
  <c r="L25" i="28"/>
  <c r="N24" i="28"/>
  <c r="M24" i="28"/>
  <c r="L24" i="28"/>
  <c r="N23" i="28"/>
  <c r="M23" i="28"/>
  <c r="L23" i="28"/>
  <c r="N22" i="28"/>
  <c r="M22" i="28"/>
  <c r="L22" i="28"/>
  <c r="N21" i="28"/>
  <c r="M21" i="28"/>
  <c r="L21" i="28"/>
  <c r="N20" i="28"/>
  <c r="M20" i="28"/>
  <c r="L20" i="28"/>
  <c r="N19" i="28"/>
  <c r="M19" i="28"/>
  <c r="L19" i="28"/>
  <c r="N18" i="28"/>
  <c r="M18" i="28"/>
  <c r="L18" i="28"/>
  <c r="N17" i="28"/>
  <c r="M17" i="28"/>
  <c r="L17" i="28"/>
  <c r="N16" i="28"/>
  <c r="M16" i="28"/>
  <c r="L16" i="28"/>
  <c r="N15" i="28"/>
  <c r="M15" i="28"/>
  <c r="L15" i="28"/>
  <c r="N14" i="28"/>
  <c r="M14" i="28"/>
  <c r="L14" i="28"/>
  <c r="N13" i="28"/>
  <c r="M13" i="28"/>
  <c r="L13" i="28"/>
  <c r="N12" i="28"/>
  <c r="M12" i="28"/>
  <c r="L12" i="28"/>
  <c r="N11" i="28"/>
  <c r="M11" i="28"/>
  <c r="L11" i="28"/>
  <c r="N10" i="28"/>
  <c r="M10" i="28"/>
  <c r="L10" i="28"/>
  <c r="N9" i="28"/>
  <c r="M9" i="28"/>
  <c r="L9" i="28"/>
  <c r="M8" i="28"/>
  <c r="N8" i="23"/>
  <c r="N6" i="23"/>
  <c r="L27" i="23"/>
  <c r="N26" i="23"/>
  <c r="L26" i="23"/>
  <c r="M25" i="23"/>
  <c r="L25" i="23"/>
  <c r="N24" i="23"/>
  <c r="M24" i="23"/>
  <c r="L24" i="23"/>
  <c r="M23" i="23"/>
  <c r="L23" i="23"/>
  <c r="N22" i="23"/>
  <c r="M22" i="23"/>
  <c r="L22" i="23"/>
  <c r="N21" i="23"/>
  <c r="M21" i="23"/>
  <c r="L21" i="23"/>
  <c r="N20" i="23"/>
  <c r="M20" i="23"/>
  <c r="L20" i="23"/>
  <c r="N19" i="23"/>
  <c r="M19" i="23"/>
  <c r="L19" i="23"/>
  <c r="M18" i="23"/>
  <c r="L18" i="23"/>
  <c r="N17" i="23"/>
  <c r="M17" i="23"/>
  <c r="L17" i="23"/>
  <c r="N16" i="23"/>
  <c r="M16" i="23"/>
  <c r="L16" i="23"/>
  <c r="N15" i="23"/>
  <c r="M15" i="23"/>
  <c r="L15" i="23"/>
  <c r="N14" i="23"/>
  <c r="M14" i="23"/>
  <c r="L14" i="23"/>
  <c r="N13" i="23"/>
  <c r="M13" i="23"/>
  <c r="L13" i="23"/>
  <c r="N12" i="23"/>
  <c r="M12" i="23"/>
  <c r="L12" i="23"/>
  <c r="N11" i="23"/>
  <c r="M11" i="23"/>
  <c r="L11" i="23"/>
  <c r="N10" i="23"/>
  <c r="M10" i="23"/>
  <c r="L10" i="23"/>
  <c r="N9" i="23"/>
  <c r="M9" i="23"/>
  <c r="L9" i="23"/>
  <c r="L6" i="23"/>
  <c r="M6" i="23"/>
  <c r="N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6" i="22"/>
  <c r="M27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8" i="22"/>
  <c r="L6" i="22"/>
  <c r="V21" i="42"/>
  <c r="V20" i="42"/>
  <c r="V16" i="42"/>
  <c r="V15" i="42"/>
  <c r="V14" i="42"/>
  <c r="V10" i="42"/>
  <c r="V9" i="42"/>
  <c r="V8" i="42"/>
  <c r="V7" i="42"/>
  <c r="V19" i="42"/>
  <c r="V18" i="42"/>
  <c r="V13" i="42"/>
  <c r="V12" i="42"/>
  <c r="V6" i="42"/>
  <c r="V22" i="42"/>
  <c r="V17" i="42"/>
  <c r="V11" i="42"/>
  <c r="V5" i="42"/>
  <c r="L16" i="41"/>
  <c r="L8" i="41"/>
  <c r="L28" i="41"/>
  <c r="L24" i="41"/>
  <c r="L20" i="41"/>
  <c r="L12" i="41"/>
  <c r="E7" i="40"/>
  <c r="F7" i="40"/>
  <c r="G7" i="40"/>
  <c r="H7" i="40"/>
  <c r="I7" i="40"/>
  <c r="J7" i="40"/>
  <c r="K7" i="40"/>
  <c r="L7" i="40"/>
  <c r="M7" i="40"/>
  <c r="D7" i="40"/>
  <c r="D5" i="40"/>
  <c r="C9" i="38"/>
  <c r="M8" i="40"/>
  <c r="M4" i="40"/>
  <c r="M12" i="40" s="1"/>
  <c r="M5" i="40"/>
  <c r="M6" i="40"/>
  <c r="M9" i="40"/>
  <c r="M10" i="40"/>
  <c r="L9" i="38"/>
  <c r="L8" i="38"/>
  <c r="W19" i="39"/>
  <c r="W18" i="39"/>
  <c r="W17" i="39"/>
  <c r="W14" i="39"/>
  <c r="W11" i="39"/>
  <c r="W9" i="39"/>
  <c r="W8" i="39"/>
  <c r="W7" i="39"/>
  <c r="W6" i="39"/>
  <c r="M22" i="39"/>
  <c r="W22" i="39" s="1"/>
  <c r="M16" i="39"/>
  <c r="W12" i="39" s="1"/>
  <c r="M10" i="39"/>
  <c r="W5" i="39" s="1"/>
  <c r="W10" i="39" l="1"/>
  <c r="W15" i="39"/>
  <c r="W16" i="39"/>
  <c r="W20" i="39"/>
  <c r="W21" i="39"/>
  <c r="W13" i="39"/>
  <c r="M13" i="40"/>
  <c r="M11" i="40"/>
  <c r="L7" i="37"/>
  <c r="L8" i="37"/>
  <c r="E5" i="13" l="1"/>
  <c r="E4" i="13"/>
  <c r="E3" i="13"/>
  <c r="E2" i="13"/>
  <c r="U22" i="42"/>
  <c r="T22" i="42"/>
  <c r="S22" i="42"/>
  <c r="R22" i="42"/>
  <c r="Q22" i="42"/>
  <c r="P22" i="42"/>
  <c r="O22" i="42"/>
  <c r="N22" i="42"/>
  <c r="M22" i="42"/>
  <c r="U21" i="42"/>
  <c r="T21" i="42"/>
  <c r="S21" i="42"/>
  <c r="R21" i="42"/>
  <c r="Q21" i="42"/>
  <c r="P21" i="42"/>
  <c r="O21" i="42"/>
  <c r="N21" i="42"/>
  <c r="M21" i="42"/>
  <c r="U20" i="42"/>
  <c r="T20" i="42"/>
  <c r="S20" i="42"/>
  <c r="R20" i="42"/>
  <c r="Q20" i="42"/>
  <c r="P20" i="42"/>
  <c r="O20" i="42"/>
  <c r="N20" i="42"/>
  <c r="M20" i="42"/>
  <c r="U19" i="42"/>
  <c r="T19" i="42"/>
  <c r="S19" i="42"/>
  <c r="R19" i="42"/>
  <c r="Q19" i="42"/>
  <c r="P19" i="42"/>
  <c r="O19" i="42"/>
  <c r="N19" i="42"/>
  <c r="M19" i="42"/>
  <c r="U18" i="42"/>
  <c r="T18" i="42"/>
  <c r="S18" i="42"/>
  <c r="R18" i="42"/>
  <c r="Q18" i="42"/>
  <c r="P18" i="42"/>
  <c r="O18" i="42"/>
  <c r="N18" i="42"/>
  <c r="M18" i="42"/>
  <c r="U17" i="42"/>
  <c r="T17" i="42"/>
  <c r="S17" i="42"/>
  <c r="R17" i="42"/>
  <c r="Q17" i="42"/>
  <c r="P17" i="42"/>
  <c r="O17" i="42"/>
  <c r="N17" i="42"/>
  <c r="M17" i="42"/>
  <c r="U16" i="42"/>
  <c r="T16" i="42"/>
  <c r="S16" i="42"/>
  <c r="R16" i="42"/>
  <c r="Q16" i="42"/>
  <c r="P16" i="42"/>
  <c r="O16" i="42"/>
  <c r="N16" i="42"/>
  <c r="M16" i="42"/>
  <c r="U15" i="42"/>
  <c r="T15" i="42"/>
  <c r="S15" i="42"/>
  <c r="R15" i="42"/>
  <c r="Q15" i="42"/>
  <c r="P15" i="42"/>
  <c r="O15" i="42"/>
  <c r="N15" i="42"/>
  <c r="M15" i="42"/>
  <c r="U14" i="42"/>
  <c r="T14" i="42"/>
  <c r="S14" i="42"/>
  <c r="R14" i="42"/>
  <c r="Q14" i="42"/>
  <c r="P14" i="42"/>
  <c r="O14" i="42"/>
  <c r="N14" i="42"/>
  <c r="M14" i="42"/>
  <c r="U13" i="42"/>
  <c r="T13" i="42"/>
  <c r="S13" i="42"/>
  <c r="R13" i="42"/>
  <c r="Q13" i="42"/>
  <c r="P13" i="42"/>
  <c r="O13" i="42"/>
  <c r="N13" i="42"/>
  <c r="M13" i="42"/>
  <c r="U12" i="42"/>
  <c r="T12" i="42"/>
  <c r="S12" i="42"/>
  <c r="R12" i="42"/>
  <c r="Q12" i="42"/>
  <c r="P12" i="42"/>
  <c r="O12" i="42"/>
  <c r="N12" i="42"/>
  <c r="M12" i="42"/>
  <c r="U11" i="42"/>
  <c r="T11" i="42"/>
  <c r="S11" i="42"/>
  <c r="R11" i="42"/>
  <c r="Q11" i="42"/>
  <c r="P11" i="42"/>
  <c r="O11" i="42"/>
  <c r="N11" i="42"/>
  <c r="M11" i="42"/>
  <c r="U10" i="42"/>
  <c r="T10" i="42"/>
  <c r="S10" i="42"/>
  <c r="R10" i="42"/>
  <c r="Q10" i="42"/>
  <c r="P10" i="42"/>
  <c r="O10" i="42"/>
  <c r="N10" i="42"/>
  <c r="M10" i="42"/>
  <c r="U9" i="42"/>
  <c r="T9" i="42"/>
  <c r="S9" i="42"/>
  <c r="R9" i="42"/>
  <c r="Q9" i="42"/>
  <c r="P9" i="42"/>
  <c r="O9" i="42"/>
  <c r="N9" i="42"/>
  <c r="M9" i="42"/>
  <c r="U8" i="42"/>
  <c r="T8" i="42"/>
  <c r="S8" i="42"/>
  <c r="R8" i="42"/>
  <c r="Q8" i="42"/>
  <c r="P8" i="42"/>
  <c r="O8" i="42"/>
  <c r="N8" i="42"/>
  <c r="M8" i="42"/>
  <c r="U7" i="42"/>
  <c r="T7" i="42"/>
  <c r="S7" i="42"/>
  <c r="R7" i="42"/>
  <c r="Q7" i="42"/>
  <c r="P7" i="42"/>
  <c r="O7" i="42"/>
  <c r="N7" i="42"/>
  <c r="M7" i="42"/>
  <c r="U6" i="42"/>
  <c r="T6" i="42"/>
  <c r="S6" i="42"/>
  <c r="R6" i="42"/>
  <c r="Q6" i="42"/>
  <c r="P6" i="42"/>
  <c r="O6" i="42"/>
  <c r="N6" i="42"/>
  <c r="M6" i="42"/>
  <c r="U5" i="42"/>
  <c r="T5" i="42"/>
  <c r="S5" i="42"/>
  <c r="R5" i="42"/>
  <c r="Q5" i="42"/>
  <c r="P5" i="42"/>
  <c r="O5" i="42"/>
  <c r="N5" i="42"/>
  <c r="M5" i="42"/>
  <c r="K28" i="41"/>
  <c r="J28" i="41"/>
  <c r="I28" i="41"/>
  <c r="H28" i="41"/>
  <c r="G28" i="41"/>
  <c r="F28" i="41"/>
  <c r="E28" i="41"/>
  <c r="D28" i="41"/>
  <c r="C28" i="41"/>
  <c r="K24" i="41"/>
  <c r="J24" i="41"/>
  <c r="I24" i="41"/>
  <c r="H24" i="41"/>
  <c r="G24" i="41"/>
  <c r="F24" i="41"/>
  <c r="E24" i="41"/>
  <c r="D24" i="41"/>
  <c r="C24" i="41"/>
  <c r="K20" i="41"/>
  <c r="J20" i="41"/>
  <c r="I20" i="41"/>
  <c r="H20" i="41"/>
  <c r="G20" i="41"/>
  <c r="F20" i="41"/>
  <c r="E20" i="41"/>
  <c r="D20" i="41"/>
  <c r="C20" i="41"/>
  <c r="K16" i="41"/>
  <c r="J16" i="41"/>
  <c r="I16" i="41"/>
  <c r="H16" i="41"/>
  <c r="G16" i="41"/>
  <c r="F16" i="41"/>
  <c r="E16" i="41"/>
  <c r="D16" i="41"/>
  <c r="C16" i="41"/>
  <c r="K12" i="41"/>
  <c r="J12" i="41"/>
  <c r="I12" i="41"/>
  <c r="H12" i="41"/>
  <c r="G12" i="41"/>
  <c r="F12" i="41"/>
  <c r="E12" i="41"/>
  <c r="D12" i="41"/>
  <c r="C12" i="41"/>
  <c r="K8" i="41"/>
  <c r="J8" i="41"/>
  <c r="I8" i="41"/>
  <c r="H8" i="41"/>
  <c r="G8" i="41"/>
  <c r="F8" i="41"/>
  <c r="E8" i="41"/>
  <c r="D8" i="41"/>
  <c r="C8" i="41"/>
  <c r="L9" i="40"/>
  <c r="K9" i="40"/>
  <c r="J9" i="40"/>
  <c r="I9" i="40"/>
  <c r="H9" i="40"/>
  <c r="G9" i="40"/>
  <c r="F9" i="40"/>
  <c r="E9" i="40"/>
  <c r="D9" i="40"/>
  <c r="D13" i="40" s="1"/>
  <c r="L8" i="40"/>
  <c r="K8" i="40"/>
  <c r="J8" i="40"/>
  <c r="I8" i="40"/>
  <c r="H8" i="40"/>
  <c r="G8" i="40"/>
  <c r="F8" i="40"/>
  <c r="E8" i="40"/>
  <c r="D8" i="40"/>
  <c r="L6" i="40"/>
  <c r="K6" i="40"/>
  <c r="J6" i="40"/>
  <c r="I6" i="40"/>
  <c r="H6" i="40"/>
  <c r="G6" i="40"/>
  <c r="F6" i="40"/>
  <c r="E6" i="40"/>
  <c r="D6" i="40"/>
  <c r="L5" i="40"/>
  <c r="K5" i="40"/>
  <c r="J5" i="40"/>
  <c r="I5" i="40"/>
  <c r="H5" i="40"/>
  <c r="G5" i="40"/>
  <c r="F5" i="40"/>
  <c r="E5" i="40"/>
  <c r="L4" i="40"/>
  <c r="K4" i="40"/>
  <c r="J4" i="40"/>
  <c r="I4" i="40"/>
  <c r="H4" i="40"/>
  <c r="G4" i="40"/>
  <c r="F4" i="40"/>
  <c r="E4" i="40"/>
  <c r="D4" i="40"/>
  <c r="U22" i="39"/>
  <c r="L22" i="39"/>
  <c r="V21" i="39" s="1"/>
  <c r="K22" i="39"/>
  <c r="U20" i="39" s="1"/>
  <c r="J22" i="39"/>
  <c r="T22" i="39" s="1"/>
  <c r="I22" i="39"/>
  <c r="S22" i="39" s="1"/>
  <c r="H22" i="39"/>
  <c r="R22" i="39" s="1"/>
  <c r="G22" i="39"/>
  <c r="Q22" i="39" s="1"/>
  <c r="F22" i="39"/>
  <c r="P22" i="39" s="1"/>
  <c r="E22" i="39"/>
  <c r="O22" i="39" s="1"/>
  <c r="D22" i="39"/>
  <c r="N21" i="39" s="1"/>
  <c r="U21" i="39"/>
  <c r="S21" i="39"/>
  <c r="P21" i="39"/>
  <c r="O21" i="39"/>
  <c r="O20" i="39"/>
  <c r="V19" i="39"/>
  <c r="U19" i="39"/>
  <c r="S19" i="39"/>
  <c r="Q19" i="39"/>
  <c r="P19" i="39"/>
  <c r="N19" i="39"/>
  <c r="U18" i="39"/>
  <c r="S18" i="39"/>
  <c r="P18" i="39"/>
  <c r="O18" i="39"/>
  <c r="U17" i="39"/>
  <c r="S17" i="39"/>
  <c r="P17" i="39"/>
  <c r="Q16" i="39"/>
  <c r="L16" i="39"/>
  <c r="V11" i="39" s="1"/>
  <c r="K16" i="39"/>
  <c r="U11" i="39" s="1"/>
  <c r="J16" i="39"/>
  <c r="T13" i="39" s="1"/>
  <c r="I16" i="39"/>
  <c r="S14" i="39" s="1"/>
  <c r="H16" i="39"/>
  <c r="R15" i="39" s="1"/>
  <c r="G16" i="39"/>
  <c r="F16" i="39"/>
  <c r="P16" i="39" s="1"/>
  <c r="E16" i="39"/>
  <c r="O14" i="39" s="1"/>
  <c r="D16" i="39"/>
  <c r="N11" i="39" s="1"/>
  <c r="U15" i="39"/>
  <c r="T15" i="39"/>
  <c r="S15" i="39"/>
  <c r="Q15" i="39"/>
  <c r="V14" i="39"/>
  <c r="U14" i="39"/>
  <c r="Q14" i="39"/>
  <c r="N14" i="39"/>
  <c r="V13" i="39"/>
  <c r="Q13" i="39"/>
  <c r="O13" i="39"/>
  <c r="N13" i="39"/>
  <c r="V12" i="39"/>
  <c r="T12" i="39"/>
  <c r="Q12" i="39"/>
  <c r="O12" i="39"/>
  <c r="N12" i="39"/>
  <c r="T11" i="39"/>
  <c r="S11" i="39"/>
  <c r="Q11" i="39"/>
  <c r="T10" i="39"/>
  <c r="L10" i="39"/>
  <c r="V7" i="39" s="1"/>
  <c r="K10" i="39"/>
  <c r="U5" i="39" s="1"/>
  <c r="J10" i="39"/>
  <c r="T8" i="39" s="1"/>
  <c r="I10" i="39"/>
  <c r="S7" i="39" s="1"/>
  <c r="H10" i="39"/>
  <c r="R8" i="39" s="1"/>
  <c r="G10" i="39"/>
  <c r="Q9" i="39" s="1"/>
  <c r="F10" i="39"/>
  <c r="P10" i="39" s="1"/>
  <c r="E10" i="39"/>
  <c r="O10" i="39" s="1"/>
  <c r="D10" i="39"/>
  <c r="N10" i="39" s="1"/>
  <c r="S9" i="39"/>
  <c r="R9" i="39"/>
  <c r="N9" i="39"/>
  <c r="U8" i="39"/>
  <c r="S8" i="39"/>
  <c r="U7" i="39"/>
  <c r="R7" i="39"/>
  <c r="P7" i="39"/>
  <c r="U6" i="39"/>
  <c r="S6" i="39"/>
  <c r="R6" i="39"/>
  <c r="N6" i="39"/>
  <c r="V5" i="39"/>
  <c r="S5" i="39"/>
  <c r="R5" i="39"/>
  <c r="K9" i="38"/>
  <c r="J9" i="38"/>
  <c r="I9" i="38"/>
  <c r="H9" i="38"/>
  <c r="G9" i="38"/>
  <c r="F9" i="38"/>
  <c r="E9" i="38"/>
  <c r="D9" i="38"/>
  <c r="K8" i="38"/>
  <c r="J8" i="38"/>
  <c r="I8" i="38"/>
  <c r="H8" i="38"/>
  <c r="G8" i="38"/>
  <c r="F8" i="38"/>
  <c r="E8" i="38"/>
  <c r="D8" i="38"/>
  <c r="C8" i="38"/>
  <c r="K8" i="37"/>
  <c r="J8" i="37"/>
  <c r="I8" i="37"/>
  <c r="H8" i="37"/>
  <c r="G8" i="37"/>
  <c r="F8" i="37"/>
  <c r="E8" i="37"/>
  <c r="D8" i="37"/>
  <c r="C8" i="37"/>
  <c r="K7" i="37"/>
  <c r="J7" i="37"/>
  <c r="I7" i="37"/>
  <c r="H7" i="37"/>
  <c r="G7" i="37"/>
  <c r="F7" i="37"/>
  <c r="E7" i="37"/>
  <c r="D7" i="37"/>
  <c r="C7" i="37"/>
  <c r="P6" i="39" l="1"/>
  <c r="T7" i="39"/>
  <c r="P9" i="39"/>
  <c r="V10" i="39"/>
  <c r="S13" i="39"/>
  <c r="O15" i="39"/>
  <c r="U16" i="39"/>
  <c r="R19" i="39"/>
  <c r="Q21" i="39"/>
  <c r="N5" i="39"/>
  <c r="O11" i="39"/>
  <c r="S12" i="39"/>
  <c r="U13" i="39"/>
  <c r="O17" i="39"/>
  <c r="Q18" i="39"/>
  <c r="P5" i="39"/>
  <c r="N8" i="39"/>
  <c r="T6" i="39"/>
  <c r="P8" i="39"/>
  <c r="T9" i="39"/>
  <c r="U12" i="39"/>
  <c r="Q17" i="39"/>
  <c r="H12" i="40"/>
  <c r="E6" i="13"/>
  <c r="F8" i="13" s="1"/>
  <c r="R17" i="39"/>
  <c r="T5" i="39"/>
  <c r="N7" i="39"/>
  <c r="T14" i="39"/>
  <c r="O19" i="39"/>
  <c r="O16" i="39"/>
  <c r="F12" i="40"/>
  <c r="E13" i="40"/>
  <c r="I11" i="40"/>
  <c r="J10" i="40"/>
  <c r="G12" i="40"/>
  <c r="K12" i="40"/>
  <c r="F13" i="40"/>
  <c r="J13" i="40"/>
  <c r="D12" i="40"/>
  <c r="L12" i="40"/>
  <c r="G13" i="40"/>
  <c r="K13" i="40"/>
  <c r="E12" i="40"/>
  <c r="I12" i="40"/>
  <c r="H11" i="40"/>
  <c r="L13" i="40"/>
  <c r="K10" i="40"/>
  <c r="J11" i="40"/>
  <c r="V6" i="39"/>
  <c r="V9" i="39"/>
  <c r="V8" i="39"/>
  <c r="O5" i="39"/>
  <c r="Q10" i="39"/>
  <c r="P11" i="39"/>
  <c r="R16" i="39"/>
  <c r="N20" i="39"/>
  <c r="N22" i="39"/>
  <c r="V22" i="39"/>
  <c r="D10" i="40"/>
  <c r="L10" i="40"/>
  <c r="K11" i="40"/>
  <c r="J12" i="40"/>
  <c r="I13" i="40"/>
  <c r="O6" i="39"/>
  <c r="R10" i="39"/>
  <c r="P12" i="39"/>
  <c r="S16" i="39"/>
  <c r="E10" i="40"/>
  <c r="D11" i="40"/>
  <c r="L11" i="40"/>
  <c r="U9" i="39"/>
  <c r="S10" i="39"/>
  <c r="R11" i="39"/>
  <c r="P13" i="39"/>
  <c r="N15" i="39"/>
  <c r="V15" i="39"/>
  <c r="T16" i="39"/>
  <c r="R18" i="39"/>
  <c r="P20" i="39"/>
  <c r="R21" i="39"/>
  <c r="F10" i="40"/>
  <c r="E11" i="40"/>
  <c r="Q5" i="39"/>
  <c r="O7" i="39"/>
  <c r="Q6" i="39"/>
  <c r="O8" i="39"/>
  <c r="R12" i="39"/>
  <c r="P14" i="39"/>
  <c r="T17" i="39"/>
  <c r="T20" i="39"/>
  <c r="G10" i="40"/>
  <c r="F11" i="40"/>
  <c r="Q7" i="39"/>
  <c r="O9" i="39"/>
  <c r="U10" i="39"/>
  <c r="R13" i="39"/>
  <c r="P15" i="39"/>
  <c r="N16" i="39"/>
  <c r="V16" i="39"/>
  <c r="T18" i="39"/>
  <c r="T21" i="39"/>
  <c r="H10" i="40"/>
  <c r="G11" i="40"/>
  <c r="H13" i="40"/>
  <c r="T19" i="39"/>
  <c r="V20" i="39"/>
  <c r="I10" i="40"/>
  <c r="Q8" i="39"/>
  <c r="R14" i="39"/>
  <c r="N17" i="39"/>
  <c r="V17" i="39"/>
  <c r="N18" i="39"/>
  <c r="V18" i="39"/>
</calcChain>
</file>

<file path=xl/sharedStrings.xml><?xml version="1.0" encoding="utf-8"?>
<sst xmlns="http://schemas.openxmlformats.org/spreadsheetml/2006/main" count="480" uniqueCount="139">
  <si>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</si>
  <si>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</si>
  <si>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</si>
  <si>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</si>
  <si>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</si>
  <si>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</si>
  <si>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</si>
  <si>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</si>
  <si>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</si>
  <si>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</si>
  <si>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</si>
  <si>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</si>
  <si>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</si>
  <si>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</si>
  <si>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</si>
  <si>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</si>
  <si>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</si>
  <si>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</si>
  <si>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</si>
  <si>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</si>
  <si>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</si>
  <si>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</si>
  <si>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</si>
  <si>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</si>
  <si>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</si>
  <si>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</si>
  <si>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</si>
  <si>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</si>
  <si>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</si>
  <si>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</si>
  <si>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</si>
  <si>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</si>
  <si>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</si>
  <si>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</si>
  <si>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</si>
  <si>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</si>
  <si>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</si>
  <si>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</si>
  <si>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</si>
  <si>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</si>
  <si>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</si>
  <si>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</si>
  <si>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</si>
  <si>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</si>
  <si>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</si>
  <si>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</si>
  <si>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</si>
  <si>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</si>
  <si>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</si>
  <si>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</si>
  <si>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</si>
  <si>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</si>
  <si>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</si>
  <si>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</si>
  <si>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</si>
  <si>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</si>
  <si>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</si>
  <si>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</si>
  <si>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</si>
  <si>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</si>
  <si>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</si>
  <si>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</si>
  <si>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</si>
  <si>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</si>
  <si>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</si>
  <si>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</si>
  <si>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</si>
  <si>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</si>
  <si>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</si>
  <si>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</si>
  <si>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</si>
  <si>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</si>
  <si>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</si>
  <si>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</si>
  <si>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</si>
  <si>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</si>
  <si>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</si>
  <si>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</si>
  <si>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</si>
  <si>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</si>
  <si>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</si>
  <si>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</si>
  <si>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</si>
  <si>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</si>
  <si>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</si>
  <si>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</si>
  <si>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</si>
  <si>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</si>
  <si>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</si>
  <si>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</si>
  <si>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</si>
  <si>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</si>
  <si>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</si>
  <si>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</si>
  <si>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</si>
  <si>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</si>
  <si>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South Sudan</t>
  </si>
  <si>
    <t>Sudan</t>
  </si>
  <si>
    <t>2018Q1</t>
  </si>
  <si>
    <t>Flow/Period</t>
  </si>
  <si>
    <t>SHARE IN %</t>
  </si>
  <si>
    <t>Malaysia</t>
  </si>
  <si>
    <t>Indonesia</t>
  </si>
  <si>
    <t>2018Q2</t>
  </si>
  <si>
    <t>Mauritius</t>
  </si>
  <si>
    <t>2018Q3</t>
  </si>
  <si>
    <t>2018Q4</t>
  </si>
  <si>
    <t>All data series Revised*</t>
  </si>
  <si>
    <t>*Major revisions  include Destination of Tea and Coffee Domestic Exports</t>
  </si>
  <si>
    <t>Pakistan</t>
  </si>
  <si>
    <t>Congo</t>
  </si>
  <si>
    <t>2019Q1</t>
  </si>
  <si>
    <t>Netherlands</t>
  </si>
  <si>
    <t>Mozambique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</si>
  <si>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</si>
  <si>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</si>
  <si>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</si>
  <si>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</si>
  <si>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</si>
  <si>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Niger</t>
  </si>
  <si>
    <t>Viet Nam</t>
  </si>
  <si>
    <t>VALUES US$ Million</t>
  </si>
  <si>
    <t>Top 20 destinations of exports of Rwanda in  2019, Quarter 2 (Values in US$ million)</t>
  </si>
  <si>
    <t>Shares in % Q2</t>
  </si>
  <si>
    <t>% change Q2/Q1</t>
  </si>
  <si>
    <t>% change Q2/Q2</t>
  </si>
  <si>
    <t>VALUES IN US$ Million</t>
  </si>
  <si>
    <t>Top 20 destinations of re-exports of Rwanda in the year 2019, Quarter 2 (Values in US$ Million)</t>
  </si>
  <si>
    <t>Portugal</t>
  </si>
  <si>
    <t>Argentina</t>
  </si>
  <si>
    <t>France</t>
  </si>
  <si>
    <t>Oman</t>
  </si>
  <si>
    <t>Top 20 countries of origin of the imports of Rwanda in 2019, Quarter 2 (Values in US$ million)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</si>
  <si>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</si>
  <si>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rFont val="Arial Narrow"/>
        <family val="2"/>
      </rPr>
      <t>Source:</t>
    </r>
    <r>
      <rPr>
        <sz val="9"/>
        <rFont val="Arial Narrow"/>
        <family val="2"/>
      </rPr>
      <t xml:space="preserve"> NISR</t>
    </r>
  </si>
  <si>
    <t>Products  exported by Rwanda in  2019, Quarter 2 (Values in US$ Million)</t>
  </si>
  <si>
    <t>Products  imported by Rwanda in  2019, Quarter 2 (Values in US$ Million)</t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</si>
  <si>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</si>
  <si>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Products  re-exported by Rwanda in  2019, Quarter 2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</si>
</sst>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</cellStyleXfs>
  <cellXfs count="289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Alignment="1">
      <alignment horizontal="left"/>
    </xf>
    <xf numFmtId="0" fontId="11" fillId="5" borderId="19" xfId="0" applyFont="1" applyFill="1" applyBorder="1"/>
    <xf numFmtId="0" fontId="11" fillId="5" borderId="19" xfId="0" applyFont="1" applyFill="1" applyBorder="1" applyAlignment="1">
      <alignment horizontal="center"/>
    </xf>
    <xf numFmtId="0" fontId="11" fillId="4" borderId="20" xfId="0" applyFont="1" applyFill="1" applyBorder="1"/>
    <xf numFmtId="2" fontId="10" fillId="0" borderId="14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2" fontId="12" fillId="0" borderId="21" xfId="0" applyNumberFormat="1" applyFont="1" applyFill="1" applyBorder="1" applyAlignment="1">
      <alignment horizontal="center"/>
    </xf>
    <xf numFmtId="2" fontId="10" fillId="0" borderId="0" xfId="0" applyNumberFormat="1" applyFont="1"/>
    <xf numFmtId="0" fontId="11" fillId="4" borderId="21" xfId="0" applyFont="1" applyFill="1" applyBorder="1"/>
    <xf numFmtId="10" fontId="10" fillId="0" borderId="0" xfId="3" applyNumberFormat="1" applyFont="1"/>
    <xf numFmtId="2" fontId="11" fillId="0" borderId="21" xfId="0" applyNumberFormat="1" applyFont="1" applyFill="1" applyBorder="1" applyAlignment="1">
      <alignment horizontal="center"/>
    </xf>
    <xf numFmtId="0" fontId="10" fillId="4" borderId="0" xfId="0" applyFont="1" applyFill="1" applyBorder="1"/>
    <xf numFmtId="2" fontId="10" fillId="0" borderId="0" xfId="3" applyNumberFormat="1" applyFont="1" applyFill="1" applyBorder="1"/>
    <xf numFmtId="2" fontId="10" fillId="0" borderId="0" xfId="0" applyNumberFormat="1" applyFont="1" applyFill="1" applyBorder="1"/>
    <xf numFmtId="10" fontId="10" fillId="0" borderId="0" xfId="3" applyNumberFormat="1" applyFont="1" applyFill="1" applyBorder="1"/>
    <xf numFmtId="0" fontId="11" fillId="4" borderId="0" xfId="0" applyFont="1" applyFill="1" applyBorder="1"/>
    <xf numFmtId="9" fontId="10" fillId="0" borderId="0" xfId="3" applyFont="1" applyFill="1" applyBorder="1"/>
    <xf numFmtId="167" fontId="10" fillId="0" borderId="0" xfId="3" applyNumberFormat="1" applyFont="1" applyFill="1" applyBorder="1"/>
    <xf numFmtId="0" fontId="14" fillId="0" borderId="0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right" wrapText="1"/>
    </xf>
    <xf numFmtId="2" fontId="10" fillId="0" borderId="0" xfId="0" applyNumberFormat="1" applyFont="1" applyFill="1" applyBorder="1" applyAlignment="1">
      <alignment horizontal="center"/>
    </xf>
    <xf numFmtId="10" fontId="10" fillId="0" borderId="0" xfId="3" applyNumberFormat="1" applyFont="1" applyFill="1" applyBorder="1" applyAlignment="1">
      <alignment horizontal="center"/>
    </xf>
    <xf numFmtId="0" fontId="14" fillId="0" borderId="0" xfId="6" applyFont="1" applyFill="1" applyBorder="1" applyAlignment="1">
      <alignment wrapText="1"/>
    </xf>
    <xf numFmtId="10" fontId="10" fillId="0" borderId="0" xfId="0" applyNumberFormat="1" applyFont="1" applyFill="1" applyBorder="1"/>
    <xf numFmtId="43" fontId="10" fillId="0" borderId="0" xfId="1" applyFont="1" applyFill="1" applyBorder="1"/>
    <xf numFmtId="0" fontId="14" fillId="0" borderId="0" xfId="7" applyFont="1" applyFill="1" applyBorder="1" applyAlignment="1">
      <alignment horizontal="center"/>
    </xf>
    <xf numFmtId="0" fontId="14" fillId="0" borderId="0" xfId="7" applyFont="1" applyFill="1" applyBorder="1" applyAlignment="1">
      <alignment horizontal="right" wrapText="1"/>
    </xf>
    <xf numFmtId="0" fontId="14" fillId="0" borderId="0" xfId="7" applyFont="1" applyFill="1" applyBorder="1" applyAlignment="1">
      <alignment wrapText="1"/>
    </xf>
    <xf numFmtId="0" fontId="15" fillId="0" borderId="0" xfId="0" applyFont="1"/>
    <xf numFmtId="43" fontId="15" fillId="0" borderId="0" xfId="0" applyNumberFormat="1" applyFont="1" applyFill="1" applyBorder="1"/>
    <xf numFmtId="0" fontId="16" fillId="0" borderId="0" xfId="0" applyFont="1" applyAlignment="1">
      <alignment horizontal="left"/>
    </xf>
    <xf numFmtId="0" fontId="15" fillId="4" borderId="0" xfId="0" applyFont="1" applyFill="1" applyBorder="1"/>
    <xf numFmtId="0" fontId="16" fillId="5" borderId="19" xfId="0" applyFont="1" applyFill="1" applyBorder="1"/>
    <xf numFmtId="0" fontId="16" fillId="5" borderId="19" xfId="0" applyFont="1" applyFill="1" applyBorder="1" applyAlignment="1">
      <alignment horizontal="right"/>
    </xf>
    <xf numFmtId="0" fontId="16" fillId="5" borderId="19" xfId="0" applyFont="1" applyFill="1" applyBorder="1" applyAlignment="1">
      <alignment horizontal="center"/>
    </xf>
    <xf numFmtId="0" fontId="16" fillId="4" borderId="0" xfId="0" applyFont="1" applyFill="1" applyBorder="1"/>
    <xf numFmtId="2" fontId="15" fillId="0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10" fontId="15" fillId="0" borderId="0" xfId="3" applyNumberFormat="1" applyFont="1"/>
    <xf numFmtId="0" fontId="16" fillId="4" borderId="19" xfId="0" applyFont="1" applyFill="1" applyBorder="1"/>
    <xf numFmtId="2" fontId="15" fillId="0" borderId="19" xfId="0" applyNumberFormat="1" applyFont="1" applyFill="1" applyBorder="1" applyAlignment="1">
      <alignment horizontal="center"/>
    </xf>
    <xf numFmtId="2" fontId="15" fillId="0" borderId="0" xfId="0" applyNumberFormat="1" applyFont="1"/>
    <xf numFmtId="2" fontId="15" fillId="0" borderId="0" xfId="3" applyNumberFormat="1" applyFont="1"/>
    <xf numFmtId="43" fontId="15" fillId="0" borderId="0" xfId="1" applyFont="1"/>
    <xf numFmtId="164" fontId="15" fillId="0" borderId="0" xfId="1" applyNumberFormat="1" applyFont="1"/>
    <xf numFmtId="0" fontId="16" fillId="0" borderId="0" xfId="0" applyFont="1"/>
    <xf numFmtId="0" fontId="16" fillId="4" borderId="0" xfId="0" applyFont="1" applyFill="1"/>
    <xf numFmtId="0" fontId="15" fillId="4" borderId="0" xfId="0" applyFont="1" applyFill="1"/>
    <xf numFmtId="165" fontId="15" fillId="4" borderId="0" xfId="1" applyNumberFormat="1" applyFont="1" applyFill="1" applyBorder="1" applyAlignment="1">
      <alignment horizontal="right"/>
    </xf>
    <xf numFmtId="0" fontId="16" fillId="4" borderId="22" xfId="0" applyFont="1" applyFill="1" applyBorder="1"/>
    <xf numFmtId="0" fontId="15" fillId="4" borderId="20" xfId="0" applyFont="1" applyFill="1" applyBorder="1"/>
    <xf numFmtId="0" fontId="16" fillId="0" borderId="20" xfId="0" applyFont="1" applyBorder="1" applyAlignment="1">
      <alignment horizontal="center"/>
    </xf>
    <xf numFmtId="0" fontId="15" fillId="0" borderId="29" xfId="0" applyFont="1" applyBorder="1"/>
    <xf numFmtId="0" fontId="15" fillId="0" borderId="22" xfId="0" applyFont="1" applyBorder="1"/>
    <xf numFmtId="0" fontId="16" fillId="0" borderId="22" xfId="0" applyFont="1" applyBorder="1"/>
    <xf numFmtId="0" fontId="16" fillId="4" borderId="16" xfId="0" applyFont="1" applyFill="1" applyBorder="1"/>
    <xf numFmtId="0" fontId="16" fillId="0" borderId="16" xfId="0" applyFont="1" applyFill="1" applyBorder="1" applyAlignment="1">
      <alignment horizontal="right"/>
    </xf>
    <xf numFmtId="0" fontId="16" fillId="0" borderId="16" xfId="0" applyFont="1" applyFill="1" applyBorder="1" applyAlignment="1">
      <alignment horizontal="center"/>
    </xf>
    <xf numFmtId="0" fontId="16" fillId="0" borderId="25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43" fontId="15" fillId="4" borderId="26" xfId="1" applyNumberFormat="1" applyFont="1" applyFill="1" applyBorder="1" applyAlignment="1">
      <alignment horizontal="right"/>
    </xf>
    <xf numFmtId="43" fontId="15" fillId="4" borderId="0" xfId="1" applyNumberFormat="1" applyFont="1" applyFill="1" applyBorder="1" applyAlignment="1">
      <alignment horizontal="right"/>
    </xf>
    <xf numFmtId="0" fontId="16" fillId="4" borderId="14" xfId="0" applyFont="1" applyFill="1" applyBorder="1"/>
    <xf numFmtId="2" fontId="16" fillId="4" borderId="14" xfId="1" applyNumberFormat="1" applyFont="1" applyFill="1" applyBorder="1" applyAlignment="1">
      <alignment horizontal="center"/>
    </xf>
    <xf numFmtId="43" fontId="16" fillId="4" borderId="27" xfId="1" applyNumberFormat="1" applyFont="1" applyFill="1" applyBorder="1" applyAlignment="1">
      <alignment horizontal="right"/>
    </xf>
    <xf numFmtId="43" fontId="16" fillId="4" borderId="14" xfId="1" applyNumberFormat="1" applyFont="1" applyFill="1" applyBorder="1" applyAlignment="1">
      <alignment horizontal="right"/>
    </xf>
    <xf numFmtId="2" fontId="15" fillId="0" borderId="30" xfId="0" applyNumberFormat="1" applyFont="1" applyBorder="1" applyAlignment="1">
      <alignment horizontal="center"/>
    </xf>
    <xf numFmtId="2" fontId="15" fillId="0" borderId="0" xfId="1" applyNumberFormat="1" applyFont="1" applyAlignment="1">
      <alignment horizontal="center"/>
    </xf>
    <xf numFmtId="2" fontId="15" fillId="4" borderId="26" xfId="1" applyNumberFormat="1" applyFont="1" applyFill="1" applyBorder="1" applyAlignment="1">
      <alignment horizontal="right"/>
    </xf>
    <xf numFmtId="2" fontId="15" fillId="4" borderId="0" xfId="1" applyNumberFormat="1" applyFont="1" applyFill="1" applyBorder="1" applyAlignment="1">
      <alignment horizontal="right"/>
    </xf>
    <xf numFmtId="2" fontId="15" fillId="0" borderId="0" xfId="3" applyNumberFormat="1" applyFont="1" applyAlignment="1">
      <alignment horizontal="center"/>
    </xf>
    <xf numFmtId="2" fontId="16" fillId="4" borderId="19" xfId="1" applyNumberFormat="1" applyFont="1" applyFill="1" applyBorder="1" applyAlignment="1">
      <alignment horizontal="center"/>
    </xf>
    <xf numFmtId="43" fontId="16" fillId="4" borderId="28" xfId="0" applyNumberFormat="1" applyFont="1" applyFill="1" applyBorder="1" applyAlignment="1"/>
    <xf numFmtId="43" fontId="16" fillId="4" borderId="19" xfId="0" applyNumberFormat="1" applyFont="1" applyFill="1" applyBorder="1" applyAlignment="1"/>
    <xf numFmtId="10" fontId="15" fillId="4" borderId="0" xfId="3" applyNumberFormat="1" applyFont="1" applyFill="1"/>
    <xf numFmtId="2" fontId="16" fillId="0" borderId="0" xfId="0" applyNumberFormat="1" applyFont="1"/>
    <xf numFmtId="2" fontId="16" fillId="0" borderId="0" xfId="1" applyNumberFormat="1" applyFont="1"/>
    <xf numFmtId="2" fontId="15" fillId="0" borderId="0" xfId="1" applyNumberFormat="1" applyFont="1"/>
    <xf numFmtId="2" fontId="15" fillId="0" borderId="0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6" fillId="0" borderId="0" xfId="1" applyNumberFormat="1" applyFont="1" applyFill="1" applyAlignment="1">
      <alignment horizontal="center"/>
    </xf>
    <xf numFmtId="0" fontId="16" fillId="0" borderId="20" xfId="0" applyFont="1" applyFill="1" applyBorder="1"/>
    <xf numFmtId="0" fontId="15" fillId="0" borderId="20" xfId="0" applyFont="1" applyFill="1" applyBorder="1"/>
    <xf numFmtId="0" fontId="16" fillId="0" borderId="14" xfId="0" applyFont="1" applyFill="1" applyBorder="1"/>
    <xf numFmtId="0" fontId="15" fillId="0" borderId="14" xfId="0" applyFont="1" applyFill="1" applyBorder="1"/>
    <xf numFmtId="0" fontId="16" fillId="0" borderId="16" xfId="0" applyFont="1" applyFill="1" applyBorder="1"/>
    <xf numFmtId="0" fontId="15" fillId="0" borderId="16" xfId="0" applyFont="1" applyFill="1" applyBorder="1"/>
    <xf numFmtId="2" fontId="15" fillId="0" borderId="16" xfId="0" applyNumberFormat="1" applyFont="1" applyFill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15" fillId="0" borderId="14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5" fillId="0" borderId="0" xfId="0" applyFont="1" applyFill="1" applyBorder="1"/>
    <xf numFmtId="9" fontId="15" fillId="0" borderId="0" xfId="3" applyFont="1"/>
    <xf numFmtId="10" fontId="16" fillId="0" borderId="0" xfId="3" applyNumberFormat="1" applyFont="1"/>
    <xf numFmtId="0" fontId="16" fillId="5" borderId="23" xfId="0" applyFont="1" applyFill="1" applyBorder="1"/>
    <xf numFmtId="0" fontId="16" fillId="5" borderId="23" xfId="0" applyFont="1" applyFill="1" applyBorder="1" applyAlignment="1">
      <alignment horizontal="center"/>
    </xf>
    <xf numFmtId="2" fontId="16" fillId="5" borderId="23" xfId="0" applyNumberFormat="1" applyFont="1" applyFill="1" applyBorder="1" applyAlignment="1">
      <alignment horizontal="center"/>
    </xf>
    <xf numFmtId="2" fontId="16" fillId="0" borderId="14" xfId="1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 vertical="center"/>
    </xf>
    <xf numFmtId="0" fontId="16" fillId="4" borderId="14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2" fontId="15" fillId="0" borderId="0" xfId="3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2" fontId="16" fillId="0" borderId="19" xfId="1" applyNumberFormat="1" applyFont="1" applyFill="1" applyBorder="1" applyAlignment="1">
      <alignment horizontal="center"/>
    </xf>
    <xf numFmtId="166" fontId="15" fillId="0" borderId="0" xfId="0" applyNumberFormat="1" applyFont="1"/>
    <xf numFmtId="166" fontId="15" fillId="0" borderId="0" xfId="0" applyNumberFormat="1" applyFont="1" applyBorder="1"/>
    <xf numFmtId="167" fontId="15" fillId="0" borderId="0" xfId="3" applyNumberFormat="1" applyFont="1"/>
    <xf numFmtId="0" fontId="16" fillId="0" borderId="0" xfId="0" applyFont="1" applyBorder="1"/>
    <xf numFmtId="0" fontId="15" fillId="0" borderId="0" xfId="0" applyFont="1" applyBorder="1"/>
    <xf numFmtId="14" fontId="10" fillId="0" borderId="0" xfId="0" applyNumberFormat="1" applyFont="1"/>
    <xf numFmtId="0" fontId="16" fillId="3" borderId="0" xfId="0" applyFont="1" applyFill="1"/>
    <xf numFmtId="0" fontId="16" fillId="0" borderId="0" xfId="0" applyFont="1" applyFill="1"/>
    <xf numFmtId="0" fontId="19" fillId="0" borderId="0" xfId="0" applyFont="1"/>
    <xf numFmtId="164" fontId="20" fillId="0" borderId="0" xfId="1" applyNumberFormat="1" applyFont="1" applyFill="1" applyAlignment="1">
      <alignment horizontal="center"/>
    </xf>
    <xf numFmtId="164" fontId="20" fillId="0" borderId="0" xfId="1" applyNumberFormat="1" applyFont="1" applyFill="1" applyBorder="1" applyAlignment="1">
      <alignment horizontal="center"/>
    </xf>
    <xf numFmtId="43" fontId="15" fillId="0" borderId="0" xfId="1" applyFont="1" applyFill="1" applyBorder="1"/>
    <xf numFmtId="2" fontId="15" fillId="0" borderId="0" xfId="1" applyNumberFormat="1" applyFont="1" applyFill="1"/>
    <xf numFmtId="43" fontId="15" fillId="0" borderId="0" xfId="1" applyFont="1" applyFill="1"/>
    <xf numFmtId="0" fontId="16" fillId="3" borderId="0" xfId="0" applyFont="1" applyFill="1" applyBorder="1" applyAlignment="1">
      <alignment horizontal="left"/>
    </xf>
    <xf numFmtId="164" fontId="20" fillId="3" borderId="0" xfId="1" applyNumberFormat="1" applyFont="1" applyFill="1" applyBorder="1"/>
    <xf numFmtId="164" fontId="20" fillId="3" borderId="0" xfId="1" applyNumberFormat="1" applyFont="1" applyFill="1" applyBorder="1" applyAlignment="1">
      <alignment horizontal="center"/>
    </xf>
    <xf numFmtId="2" fontId="20" fillId="3" borderId="15" xfId="1" applyNumberFormat="1" applyFont="1" applyFill="1" applyBorder="1" applyAlignment="1">
      <alignment horizontal="center"/>
    </xf>
    <xf numFmtId="2" fontId="20" fillId="3" borderId="14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164" fontId="20" fillId="0" borderId="0" xfId="1" applyNumberFormat="1" applyFont="1" applyFill="1" applyBorder="1"/>
    <xf numFmtId="2" fontId="16" fillId="3" borderId="16" xfId="0" applyNumberFormat="1" applyFont="1" applyFill="1" applyBorder="1" applyAlignment="1">
      <alignment horizontal="center"/>
    </xf>
    <xf numFmtId="2" fontId="20" fillId="3" borderId="17" xfId="1" applyNumberFormat="1" applyFont="1" applyFill="1" applyBorder="1" applyAlignment="1">
      <alignment horizontal="center"/>
    </xf>
    <xf numFmtId="10" fontId="20" fillId="3" borderId="16" xfId="3" applyNumberFormat="1" applyFont="1" applyFill="1" applyBorder="1" applyAlignment="1">
      <alignment horizontal="center"/>
    </xf>
    <xf numFmtId="2" fontId="15" fillId="0" borderId="0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center"/>
    </xf>
    <xf numFmtId="2" fontId="21" fillId="0" borderId="18" xfId="1" applyNumberFormat="1" applyFont="1" applyFill="1" applyBorder="1" applyAlignment="1">
      <alignment horizontal="center"/>
    </xf>
    <xf numFmtId="9" fontId="20" fillId="0" borderId="0" xfId="3" applyFont="1" applyFill="1" applyBorder="1" applyAlignment="1">
      <alignment horizontal="center"/>
    </xf>
    <xf numFmtId="9" fontId="21" fillId="0" borderId="0" xfId="3" applyFont="1" applyFill="1" applyBorder="1" applyAlignment="1">
      <alignment horizontal="center"/>
    </xf>
    <xf numFmtId="2" fontId="21" fillId="0" borderId="18" xfId="1" applyNumberFormat="1" applyFont="1" applyFill="1" applyBorder="1" applyAlignment="1">
      <alignment horizontal="left"/>
    </xf>
    <xf numFmtId="2" fontId="21" fillId="0" borderId="0" xfId="1" applyNumberFormat="1" applyFont="1" applyFill="1" applyBorder="1" applyAlignment="1">
      <alignment horizontal="center"/>
    </xf>
    <xf numFmtId="10" fontId="21" fillId="0" borderId="0" xfId="3" applyNumberFormat="1" applyFont="1" applyFill="1" applyBorder="1" applyAlignment="1">
      <alignment horizontal="center"/>
    </xf>
    <xf numFmtId="49" fontId="15" fillId="4" borderId="16" xfId="0" applyNumberFormat="1" applyFont="1" applyFill="1" applyBorder="1"/>
    <xf numFmtId="0" fontId="15" fillId="0" borderId="16" xfId="0" applyFont="1" applyBorder="1"/>
    <xf numFmtId="43" fontId="15" fillId="0" borderId="16" xfId="1" applyNumberFormat="1" applyFont="1" applyBorder="1"/>
    <xf numFmtId="43" fontId="15" fillId="0" borderId="0" xfId="1" applyNumberFormat="1" applyFont="1" applyBorder="1"/>
    <xf numFmtId="2" fontId="15" fillId="0" borderId="0" xfId="0" applyNumberFormat="1" applyFont="1" applyFill="1" applyBorder="1"/>
    <xf numFmtId="2" fontId="15" fillId="0" borderId="0" xfId="0" applyNumberFormat="1" applyFont="1" applyBorder="1"/>
    <xf numFmtId="9" fontId="15" fillId="0" borderId="0" xfId="3" applyNumberFormat="1" applyFont="1" applyFill="1" applyBorder="1" applyAlignment="1">
      <alignment horizontal="center"/>
    </xf>
    <xf numFmtId="2" fontId="15" fillId="0" borderId="0" xfId="3" applyNumberFormat="1" applyFont="1" applyFill="1" applyBorder="1" applyAlignment="1">
      <alignment horizontal="center"/>
    </xf>
    <xf numFmtId="0" fontId="22" fillId="0" borderId="0" xfId="0" applyFont="1" applyFill="1" applyBorder="1"/>
    <xf numFmtId="2" fontId="15" fillId="0" borderId="0" xfId="3" applyNumberFormat="1" applyFont="1" applyBorder="1"/>
    <xf numFmtId="10" fontId="15" fillId="0" borderId="0" xfId="3" applyNumberFormat="1" applyFont="1" applyBorder="1"/>
    <xf numFmtId="43" fontId="15" fillId="0" borderId="0" xfId="1" applyNumberFormat="1" applyFont="1" applyFill="1" applyBorder="1"/>
    <xf numFmtId="43" fontId="15" fillId="0" borderId="0" xfId="1" applyNumberFormat="1" applyFont="1"/>
    <xf numFmtId="43" fontId="10" fillId="0" borderId="0" xfId="1" applyFont="1"/>
    <xf numFmtId="49" fontId="16" fillId="3" borderId="0" xfId="0" applyNumberFormat="1" applyFont="1" applyFill="1" applyBorder="1" applyAlignment="1">
      <alignment horizontal="left"/>
    </xf>
    <xf numFmtId="10" fontId="15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164" fontId="16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2" fontId="20" fillId="3" borderId="0" xfId="1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left" wrapText="1"/>
    </xf>
    <xf numFmtId="2" fontId="20" fillId="3" borderId="16" xfId="1" applyNumberFormat="1" applyFont="1" applyFill="1" applyBorder="1" applyAlignment="1">
      <alignment horizontal="center"/>
    </xf>
    <xf numFmtId="43" fontId="20" fillId="3" borderId="16" xfId="1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left"/>
    </xf>
    <xf numFmtId="2" fontId="20" fillId="0" borderId="0" xfId="1" applyNumberFormat="1" applyFont="1" applyFill="1" applyBorder="1" applyAlignment="1">
      <alignment horizontal="center"/>
    </xf>
    <xf numFmtId="0" fontId="15" fillId="0" borderId="18" xfId="0" applyFont="1" applyFill="1" applyBorder="1"/>
    <xf numFmtId="10" fontId="20" fillId="0" borderId="0" xfId="3" applyNumberFormat="1" applyFont="1" applyFill="1" applyBorder="1" applyAlignment="1">
      <alignment horizontal="center"/>
    </xf>
    <xf numFmtId="0" fontId="15" fillId="0" borderId="0" xfId="0" applyFont="1" applyFill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5" fillId="0" borderId="18" xfId="0" applyNumberFormat="1" applyFont="1" applyFill="1" applyBorder="1" applyAlignment="1">
      <alignment horizontal="center"/>
    </xf>
    <xf numFmtId="2" fontId="21" fillId="0" borderId="14" xfId="1" applyNumberFormat="1" applyFont="1" applyFill="1" applyBorder="1" applyAlignment="1">
      <alignment horizontal="center"/>
    </xf>
    <xf numFmtId="2" fontId="21" fillId="0" borderId="16" xfId="1" applyNumberFormat="1" applyFont="1" applyFill="1" applyBorder="1" applyAlignment="1">
      <alignment horizontal="center"/>
    </xf>
    <xf numFmtId="49" fontId="15" fillId="0" borderId="0" xfId="0" applyNumberFormat="1" applyFont="1" applyBorder="1"/>
    <xf numFmtId="9" fontId="15" fillId="0" borderId="0" xfId="3" applyFont="1" applyBorder="1"/>
    <xf numFmtId="49" fontId="15" fillId="0" borderId="0" xfId="0" applyNumberFormat="1" applyFont="1" applyFill="1" applyBorder="1"/>
    <xf numFmtId="2" fontId="15" fillId="0" borderId="0" xfId="0" applyNumberFormat="1" applyFont="1" applyFill="1"/>
    <xf numFmtId="9" fontId="15" fillId="0" borderId="0" xfId="3" applyFont="1" applyFill="1" applyBorder="1"/>
    <xf numFmtId="0" fontId="20" fillId="4" borderId="0" xfId="0" applyFont="1" applyFill="1" applyBorder="1"/>
    <xf numFmtId="0" fontId="21" fillId="0" borderId="0" xfId="0" applyFont="1"/>
    <xf numFmtId="0" fontId="21" fillId="0" borderId="0" xfId="0" applyFont="1" applyFill="1"/>
    <xf numFmtId="164" fontId="21" fillId="0" borderId="0" xfId="1" applyNumberFormat="1" applyFont="1"/>
    <xf numFmtId="0" fontId="21" fillId="0" borderId="19" xfId="0" applyFont="1" applyBorder="1"/>
    <xf numFmtId="0" fontId="21" fillId="4" borderId="20" xfId="0" applyFont="1" applyFill="1" applyBorder="1"/>
    <xf numFmtId="0" fontId="20" fillId="4" borderId="20" xfId="0" applyFont="1" applyFill="1" applyBorder="1"/>
    <xf numFmtId="0" fontId="21" fillId="0" borderId="29" xfId="0" applyFont="1" applyBorder="1"/>
    <xf numFmtId="0" fontId="21" fillId="0" borderId="0" xfId="0" applyFont="1" applyBorder="1"/>
    <xf numFmtId="0" fontId="21" fillId="0" borderId="22" xfId="0" applyFont="1" applyBorder="1"/>
    <xf numFmtId="0" fontId="20" fillId="4" borderId="14" xfId="0" applyFont="1" applyFill="1" applyBorder="1"/>
    <xf numFmtId="0" fontId="20" fillId="4" borderId="21" xfId="0" applyFont="1" applyFill="1" applyBorder="1"/>
    <xf numFmtId="0" fontId="20" fillId="4" borderId="21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4" borderId="16" xfId="0" applyFont="1" applyFill="1" applyBorder="1"/>
    <xf numFmtId="2" fontId="20" fillId="0" borderId="16" xfId="1" applyNumberFormat="1" applyFont="1" applyFill="1" applyBorder="1" applyAlignment="1">
      <alignment horizontal="center"/>
    </xf>
    <xf numFmtId="2" fontId="20" fillId="4" borderId="25" xfId="0" applyNumberFormat="1" applyFont="1" applyFill="1" applyBorder="1" applyAlignment="1">
      <alignment horizontal="center"/>
    </xf>
    <xf numFmtId="2" fontId="20" fillId="4" borderId="16" xfId="0" applyNumberFormat="1" applyFont="1" applyFill="1" applyBorder="1" applyAlignment="1">
      <alignment horizontal="center"/>
    </xf>
    <xf numFmtId="0" fontId="21" fillId="4" borderId="0" xfId="0" applyFont="1" applyFill="1" applyBorder="1"/>
    <xf numFmtId="2" fontId="21" fillId="0" borderId="0" xfId="0" applyNumberFormat="1" applyFont="1" applyFill="1" applyAlignment="1">
      <alignment horizontal="center"/>
    </xf>
    <xf numFmtId="2" fontId="21" fillId="0" borderId="0" xfId="0" applyNumberFormat="1" applyFont="1" applyAlignment="1">
      <alignment horizontal="center"/>
    </xf>
    <xf numFmtId="2" fontId="21" fillId="4" borderId="26" xfId="0" applyNumberFormat="1" applyFont="1" applyFill="1" applyBorder="1" applyAlignment="1">
      <alignment horizontal="center"/>
    </xf>
    <xf numFmtId="2" fontId="21" fillId="4" borderId="0" xfId="0" applyNumberFormat="1" applyFont="1" applyFill="1" applyBorder="1" applyAlignment="1">
      <alignment horizontal="center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0" fontId="20" fillId="4" borderId="19" xfId="0" applyFont="1" applyFill="1" applyBorder="1"/>
    <xf numFmtId="0" fontId="21" fillId="4" borderId="19" xfId="0" applyFont="1" applyFill="1" applyBorder="1"/>
    <xf numFmtId="2" fontId="21" fillId="0" borderId="19" xfId="0" applyNumberFormat="1" applyFont="1" applyBorder="1" applyAlignment="1">
      <alignment horizontal="center"/>
    </xf>
    <xf numFmtId="2" fontId="21" fillId="0" borderId="19" xfId="0" applyNumberFormat="1" applyFont="1" applyFill="1" applyBorder="1" applyAlignment="1">
      <alignment horizontal="center"/>
    </xf>
    <xf numFmtId="2" fontId="21" fillId="4" borderId="28" xfId="0" applyNumberFormat="1" applyFont="1" applyFill="1" applyBorder="1" applyAlignment="1">
      <alignment horizontal="center"/>
    </xf>
    <xf numFmtId="2" fontId="21" fillId="4" borderId="19" xfId="0" applyNumberFormat="1" applyFont="1" applyFill="1" applyBorder="1" applyAlignment="1">
      <alignment horizontal="center"/>
    </xf>
    <xf numFmtId="0" fontId="21" fillId="4" borderId="0" xfId="0" applyFont="1" applyFill="1"/>
    <xf numFmtId="2" fontId="21" fillId="0" borderId="0" xfId="0" applyNumberFormat="1" applyFont="1" applyBorder="1"/>
    <xf numFmtId="2" fontId="21" fillId="0" borderId="0" xfId="0" applyNumberFormat="1" applyFont="1"/>
    <xf numFmtId="2" fontId="21" fillId="0" borderId="0" xfId="0" applyNumberFormat="1" applyFont="1" applyFill="1"/>
    <xf numFmtId="2" fontId="20" fillId="0" borderId="0" xfId="0" applyNumberFormat="1" applyFont="1"/>
    <xf numFmtId="165" fontId="21" fillId="0" borderId="0" xfId="1" applyNumberFormat="1" applyFont="1"/>
    <xf numFmtId="164" fontId="16" fillId="3" borderId="0" xfId="1" applyNumberFormat="1" applyFont="1" applyFill="1" applyBorder="1"/>
    <xf numFmtId="164" fontId="16" fillId="0" borderId="0" xfId="1" applyNumberFormat="1" applyFont="1" applyFill="1" applyBorder="1"/>
    <xf numFmtId="43" fontId="20" fillId="0" borderId="0" xfId="1" applyNumberFormat="1" applyFont="1" applyFill="1" applyBorder="1" applyAlignment="1">
      <alignment horizontal="center"/>
    </xf>
    <xf numFmtId="2" fontId="20" fillId="0" borderId="18" xfId="1" applyNumberFormat="1" applyFont="1" applyFill="1" applyBorder="1" applyAlignment="1">
      <alignment horizontal="center"/>
    </xf>
    <xf numFmtId="2" fontId="15" fillId="0" borderId="14" xfId="0" applyNumberFormat="1" applyFont="1" applyBorder="1"/>
    <xf numFmtId="2" fontId="15" fillId="0" borderId="14" xfId="1" applyNumberFormat="1" applyFont="1" applyBorder="1" applyAlignment="1">
      <alignment horizontal="center"/>
    </xf>
    <xf numFmtId="2" fontId="21" fillId="0" borderId="15" xfId="1" applyNumberFormat="1" applyFont="1" applyFill="1" applyBorder="1" applyAlignment="1">
      <alignment horizontal="center"/>
    </xf>
    <xf numFmtId="10" fontId="21" fillId="0" borderId="14" xfId="3" applyNumberFormat="1" applyFont="1" applyFill="1" applyBorder="1" applyAlignment="1">
      <alignment horizontal="center"/>
    </xf>
    <xf numFmtId="2" fontId="20" fillId="0" borderId="0" xfId="1" applyNumberFormat="1" applyFont="1" applyFill="1" applyAlignment="1">
      <alignment horizontal="center"/>
    </xf>
    <xf numFmtId="2" fontId="20" fillId="0" borderId="0" xfId="3" applyNumberFormat="1" applyFont="1" applyFill="1" applyAlignment="1">
      <alignment horizontal="center"/>
    </xf>
    <xf numFmtId="0" fontId="23" fillId="0" borderId="0" xfId="0" applyFont="1"/>
    <xf numFmtId="10" fontId="16" fillId="0" borderId="0" xfId="3" applyNumberFormat="1" applyFont="1" applyFill="1" applyBorder="1" applyAlignment="1">
      <alignment horizontal="center"/>
    </xf>
    <xf numFmtId="10" fontId="15" fillId="0" borderId="0" xfId="3" applyNumberFormat="1" applyFont="1" applyFill="1" applyBorder="1" applyAlignment="1">
      <alignment horizontal="center"/>
    </xf>
    <xf numFmtId="10" fontId="15" fillId="0" borderId="0" xfId="3" applyNumberFormat="1" applyFont="1" applyFill="1" applyAlignment="1">
      <alignment horizontal="center"/>
    </xf>
    <xf numFmtId="49" fontId="15" fillId="0" borderId="0" xfId="1" applyNumberFormat="1" applyFont="1"/>
    <xf numFmtId="43" fontId="15" fillId="0" borderId="0" xfId="1" applyNumberFormat="1" applyFont="1" applyFill="1"/>
    <xf numFmtId="10" fontId="15" fillId="0" borderId="0" xfId="1" applyNumberFormat="1" applyFont="1" applyFill="1" applyBorder="1"/>
    <xf numFmtId="164" fontId="16" fillId="0" borderId="0" xfId="1" applyNumberFormat="1" applyFont="1" applyFill="1" applyAlignment="1">
      <alignment horizontal="center"/>
    </xf>
    <xf numFmtId="0" fontId="16" fillId="3" borderId="16" xfId="0" applyFont="1" applyFill="1" applyBorder="1" applyAlignment="1">
      <alignment horizontal="left"/>
    </xf>
    <xf numFmtId="164" fontId="16" fillId="0" borderId="0" xfId="1" applyNumberFormat="1" applyFont="1"/>
    <xf numFmtId="0" fontId="15" fillId="0" borderId="14" xfId="0" applyFont="1" applyBorder="1"/>
    <xf numFmtId="49" fontId="21" fillId="4" borderId="0" xfId="0" applyNumberFormat="1" applyFont="1" applyFill="1" applyBorder="1" applyAlignment="1"/>
    <xf numFmtId="43" fontId="15" fillId="0" borderId="0" xfId="1" applyFont="1" applyBorder="1"/>
    <xf numFmtId="49" fontId="24" fillId="0" borderId="0" xfId="1" applyNumberFormat="1" applyFont="1" applyBorder="1"/>
    <xf numFmtId="43" fontId="24" fillId="0" borderId="0" xfId="1" applyFont="1" applyBorder="1"/>
    <xf numFmtId="0" fontId="18" fillId="0" borderId="24" xfId="5" applyFont="1" applyFill="1" applyBorder="1" applyAlignment="1">
      <alignment wrapText="1"/>
    </xf>
    <xf numFmtId="49" fontId="15" fillId="0" borderId="0" xfId="1" applyNumberFormat="1" applyFont="1" applyBorder="1"/>
    <xf numFmtId="10" fontId="15" fillId="0" borderId="0" xfId="1" applyNumberFormat="1" applyFont="1" applyFill="1"/>
    <xf numFmtId="0" fontId="16" fillId="3" borderId="0" xfId="0" applyFont="1" applyFill="1" applyBorder="1" applyAlignment="1">
      <alignment horizontal="right"/>
    </xf>
    <xf numFmtId="2" fontId="15" fillId="0" borderId="0" xfId="1" applyNumberFormat="1" applyFont="1" applyFill="1" applyAlignment="1">
      <alignment horizontal="center"/>
    </xf>
    <xf numFmtId="43" fontId="15" fillId="0" borderId="16" xfId="1" applyFont="1" applyFill="1" applyBorder="1"/>
    <xf numFmtId="43" fontId="24" fillId="0" borderId="0" xfId="1" applyFont="1" applyFill="1" applyBorder="1"/>
    <xf numFmtId="49" fontId="15" fillId="0" borderId="0" xfId="1" applyNumberFormat="1" applyFont="1" applyFill="1" applyBorder="1" applyAlignment="1">
      <alignment horizontal="left"/>
    </xf>
    <xf numFmtId="49" fontId="16" fillId="3" borderId="0" xfId="0" applyNumberFormat="1" applyFont="1" applyFill="1"/>
    <xf numFmtId="0" fontId="15" fillId="3" borderId="0" xfId="0" applyFont="1" applyFill="1"/>
    <xf numFmtId="49" fontId="16" fillId="3" borderId="0" xfId="1" applyNumberFormat="1" applyFont="1" applyFill="1" applyAlignment="1">
      <alignment horizontal="left"/>
    </xf>
    <xf numFmtId="49" fontId="16" fillId="0" borderId="0" xfId="0" applyNumberFormat="1" applyFont="1" applyFill="1"/>
    <xf numFmtId="0" fontId="18" fillId="0" borderId="0" xfId="4" applyFont="1" applyFill="1" applyBorder="1" applyAlignment="1"/>
    <xf numFmtId="2" fontId="18" fillId="0" borderId="0" xfId="4" applyNumberFormat="1" applyFont="1" applyFill="1" applyBorder="1" applyAlignment="1">
      <alignment horizontal="center"/>
    </xf>
    <xf numFmtId="0" fontId="24" fillId="0" borderId="0" xfId="0" applyFont="1" applyBorder="1"/>
    <xf numFmtId="10" fontId="9" fillId="0" borderId="0" xfId="3" applyNumberFormat="1" applyFont="1"/>
    <xf numFmtId="10" fontId="14" fillId="0" borderId="0" xfId="3" applyNumberFormat="1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164" fontId="16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6"/>
    <cellStyle name="Normal_Graph Overall_2" xfId="7"/>
    <cellStyle name="Normal_Sheet4" xfId="4"/>
    <cellStyle name="Normal_Sheet7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Overall'!$C$4:$L$4</c:f>
              <c:numCache>
                <c:formatCode>0.00</c:formatCode>
                <c:ptCount val="10"/>
                <c:pt idx="0">
                  <c:v>143.07660487944642</c:v>
                </c:pt>
                <c:pt idx="1">
                  <c:v>160.66002630342768</c:v>
                </c:pt>
                <c:pt idx="2">
                  <c:v>192.17505839725939</c:v>
                </c:pt>
                <c:pt idx="3">
                  <c:v>184.23648374576985</c:v>
                </c:pt>
                <c:pt idx="4">
                  <c:v>166.60076576016027</c:v>
                </c:pt>
                <c:pt idx="5">
                  <c:v>188.93234254334561</c:v>
                </c:pt>
                <c:pt idx="6">
                  <c:v>177.25806500403479</c:v>
                </c:pt>
                <c:pt idx="7">
                  <c:v>169.91310837076065</c:v>
                </c:pt>
                <c:pt idx="8">
                  <c:v>118.7165060116656</c:v>
                </c:pt>
                <c:pt idx="9">
                  <c:v>149.26041851331792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Overall'!$C$5:$L$5</c:f>
              <c:numCache>
                <c:formatCode>0.00</c:formatCode>
                <c:ptCount val="10"/>
                <c:pt idx="0">
                  <c:v>651.99556355285495</c:v>
                </c:pt>
                <c:pt idx="1">
                  <c:v>676.2702355353058</c:v>
                </c:pt>
                <c:pt idx="2">
                  <c:v>875.01839675230258</c:v>
                </c:pt>
                <c:pt idx="3">
                  <c:v>743.14907160445523</c:v>
                </c:pt>
                <c:pt idx="4">
                  <c:v>716.72727381112657</c:v>
                </c:pt>
                <c:pt idx="5">
                  <c:v>679.30980934064826</c:v>
                </c:pt>
                <c:pt idx="6">
                  <c:v>732.93875669214344</c:v>
                </c:pt>
                <c:pt idx="7">
                  <c:v>841.92176259639621</c:v>
                </c:pt>
                <c:pt idx="8">
                  <c:v>739.97447281692416</c:v>
                </c:pt>
                <c:pt idx="9">
                  <c:v>822.60465220444553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Overall'!$C$6:$L$6</c:f>
              <c:numCache>
                <c:formatCode>0.00</c:formatCode>
                <c:ptCount val="10"/>
                <c:pt idx="0">
                  <c:v>59.1617608180999</c:v>
                </c:pt>
                <c:pt idx="1">
                  <c:v>70.30746906289319</c:v>
                </c:pt>
                <c:pt idx="2">
                  <c:v>67.195122161116345</c:v>
                </c:pt>
                <c:pt idx="3">
                  <c:v>71.450011808650856</c:v>
                </c:pt>
                <c:pt idx="4">
                  <c:v>77.49238558247022</c:v>
                </c:pt>
                <c:pt idx="5">
                  <c:v>79.223008393437198</c:v>
                </c:pt>
                <c:pt idx="6">
                  <c:v>77.100039684055133</c:v>
                </c:pt>
                <c:pt idx="7">
                  <c:v>78.507320546725637</c:v>
                </c:pt>
                <c:pt idx="8">
                  <c:v>84.640964856605763</c:v>
                </c:pt>
                <c:pt idx="9">
                  <c:v>101.7327245029666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Overall'!$C$7:$L$7</c:f>
              <c:numCache>
                <c:formatCode>0.00</c:formatCode>
                <c:ptCount val="10"/>
                <c:pt idx="0">
                  <c:v>854.23392925040127</c:v>
                </c:pt>
                <c:pt idx="1">
                  <c:v>907.23773090162672</c:v>
                </c:pt>
                <c:pt idx="2">
                  <c:v>1134.3885773106783</c:v>
                </c:pt>
                <c:pt idx="3">
                  <c:v>998.83556715887596</c:v>
                </c:pt>
                <c:pt idx="4">
                  <c:v>960.82042515375701</c:v>
                </c:pt>
                <c:pt idx="5">
                  <c:v>947.4651602774311</c:v>
                </c:pt>
                <c:pt idx="6">
                  <c:v>987.29686138023328</c:v>
                </c:pt>
                <c:pt idx="7">
                  <c:v>1090.3421915138824</c:v>
                </c:pt>
                <c:pt idx="8">
                  <c:v>943.33194368519548</c:v>
                </c:pt>
                <c:pt idx="9">
                  <c:v>1073.5977952207302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Overall'!$C$8:$L$8</c:f>
              <c:numCache>
                <c:formatCode>0.00</c:formatCode>
                <c:ptCount val="10"/>
                <c:pt idx="0">
                  <c:v>-449.75719785530862</c:v>
                </c:pt>
                <c:pt idx="1">
                  <c:v>-445.30274016898494</c:v>
                </c:pt>
                <c:pt idx="2">
                  <c:v>-615.64821619392683</c:v>
                </c:pt>
                <c:pt idx="3">
                  <c:v>-487.4625760500345</c:v>
                </c:pt>
                <c:pt idx="4">
                  <c:v>-472.63412246849606</c:v>
                </c:pt>
                <c:pt idx="5">
                  <c:v>-411.15445840386542</c:v>
                </c:pt>
                <c:pt idx="6">
                  <c:v>-478.58065200405349</c:v>
                </c:pt>
                <c:pt idx="7">
                  <c:v>-593.50133367890999</c:v>
                </c:pt>
                <c:pt idx="8">
                  <c:v>-536.61700194865284</c:v>
                </c:pt>
                <c:pt idx="9">
                  <c:v>-571.61150918816099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7648"/>
        <c:axId val="93713536"/>
      </c:lineChart>
      <c:catAx>
        <c:axId val="937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93713536"/>
        <c:crosses val="autoZero"/>
        <c:auto val="1"/>
        <c:lblAlgn val="ctr"/>
        <c:lblOffset val="100"/>
        <c:noMultiLvlLbl val="0"/>
      </c:catAx>
      <c:valAx>
        <c:axId val="937135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93707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35"/>
          <c:y val="0.18946073230207952"/>
          <c:w val="0.58994509452677502"/>
          <c:h val="5.796280784050948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776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EAC'!$C$5:$L$5</c:f>
              <c:numCache>
                <c:formatCode>0.00</c:formatCode>
                <c:ptCount val="10"/>
                <c:pt idx="0">
                  <c:v>9.6636589928408831</c:v>
                </c:pt>
                <c:pt idx="1">
                  <c:v>19.645557172607305</c:v>
                </c:pt>
                <c:pt idx="2">
                  <c:v>18.919022202732268</c:v>
                </c:pt>
                <c:pt idx="3">
                  <c:v>14.465930110113366</c:v>
                </c:pt>
                <c:pt idx="4">
                  <c:v>21.786564588234643</c:v>
                </c:pt>
                <c:pt idx="5">
                  <c:v>31.91333009727466</c:v>
                </c:pt>
                <c:pt idx="6">
                  <c:v>12.298412100698183</c:v>
                </c:pt>
                <c:pt idx="7">
                  <c:v>18.334546693539753</c:v>
                </c:pt>
                <c:pt idx="8">
                  <c:v>23.42</c:v>
                </c:pt>
                <c:pt idx="9">
                  <c:v>41.553811432169098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EAC'!$C$6:$L$6</c:f>
              <c:numCache>
                <c:formatCode>0.00</c:formatCode>
                <c:ptCount val="10"/>
                <c:pt idx="0">
                  <c:v>107.93910915954082</c:v>
                </c:pt>
                <c:pt idx="1">
                  <c:v>112.29876735787863</c:v>
                </c:pt>
                <c:pt idx="2">
                  <c:v>131.39703513377899</c:v>
                </c:pt>
                <c:pt idx="3">
                  <c:v>126.93861915123475</c:v>
                </c:pt>
                <c:pt idx="4">
                  <c:v>122.9523352269708</c:v>
                </c:pt>
                <c:pt idx="5">
                  <c:v>132.86848152339383</c:v>
                </c:pt>
                <c:pt idx="6">
                  <c:v>145.34788380272056</c:v>
                </c:pt>
                <c:pt idx="7">
                  <c:v>147.43185345821672</c:v>
                </c:pt>
                <c:pt idx="8">
                  <c:v>119.93543440482688</c:v>
                </c:pt>
                <c:pt idx="9">
                  <c:v>115.09784031999821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</c:strCache>
            </c:strRef>
          </c:cat>
          <c:val>
            <c:numRef>
              <c:f>'Graph EAC'!$C$7:$L$7</c:f>
              <c:numCache>
                <c:formatCode>0.00</c:formatCode>
                <c:ptCount val="10"/>
                <c:pt idx="0">
                  <c:v>4.8841366539629032</c:v>
                </c:pt>
                <c:pt idx="1">
                  <c:v>6.4596071892944016</c:v>
                </c:pt>
                <c:pt idx="2">
                  <c:v>5.954555698598746</c:v>
                </c:pt>
                <c:pt idx="3">
                  <c:v>4.6363151907492961</c:v>
                </c:pt>
                <c:pt idx="4">
                  <c:v>3.8795966146405245</c:v>
                </c:pt>
                <c:pt idx="5">
                  <c:v>4.6217955130719375</c:v>
                </c:pt>
                <c:pt idx="6">
                  <c:v>4.7248150067239285</c:v>
                </c:pt>
                <c:pt idx="7">
                  <c:v>2.9902419862152088</c:v>
                </c:pt>
                <c:pt idx="8">
                  <c:v>2.5704829136701575</c:v>
                </c:pt>
                <c:pt idx="9">
                  <c:v>17.510230288546097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8656"/>
        <c:axId val="97084544"/>
      </c:lineChart>
      <c:catAx>
        <c:axId val="9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97084544"/>
        <c:crosses val="autoZero"/>
        <c:auto val="1"/>
        <c:lblAlgn val="ctr"/>
        <c:lblOffset val="100"/>
        <c:noMultiLvlLbl val="0"/>
      </c:catAx>
      <c:valAx>
        <c:axId val="97084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07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1638296</xdr:colOff>
      <xdr:row>12</xdr:row>
      <xdr:rowOff>9525</xdr:rowOff>
    </xdr:from>
    <xdr:to>
      <xdr:col>10</xdr:col>
      <xdr:colOff>457199</xdr:colOff>
      <xdr:row>24</xdr:row>
      <xdr:rowOff>142875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909203</xdr:colOff>
      <xdr:row>12</xdr:row>
      <xdr:rowOff>86590</xdr:rowOff>
    </xdr:from>
    <xdr:to>
      <xdr:col>10</xdr:col>
      <xdr:colOff>8659</xdr:colOff>
      <xdr:row>22</xdr:row>
      <xdr:rowOff>60612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O36"/>
  <sheetViews>
    <sheetView tabSelected="1" workbookViewId="0">
      <selection activeCell="K30" sqref="K30"/>
    </sheetView>
  </sheetViews>
  <sheetFormatPr defaultColWidth="12.5703125" defaultRowHeight="12" x14ac:dyDescent="0.2"/>
  <cols>
    <col min="1" max="1" width="4.42578125" style="20" customWidth="1"/>
    <col min="2" max="2" width="20.140625" style="20" customWidth="1"/>
    <col min="3" max="3" width="8" style="21" customWidth="1"/>
    <col min="4" max="4" width="9.85546875" style="21" customWidth="1"/>
    <col min="5" max="5" width="9.28515625" style="21" customWidth="1"/>
    <col min="6" max="6" width="9.85546875" style="21" customWidth="1"/>
    <col min="7" max="7" width="9.5703125" style="21" customWidth="1"/>
    <col min="8" max="8" width="6.85546875" style="21" customWidth="1"/>
    <col min="9" max="9" width="11.5703125" style="21" customWidth="1"/>
    <col min="10" max="10" width="8.7109375" style="21" customWidth="1"/>
    <col min="11" max="11" width="10.28515625" style="21" customWidth="1"/>
    <col min="12" max="12" width="8.42578125" style="20" customWidth="1"/>
    <col min="13" max="13" width="10.140625" style="20" customWidth="1"/>
    <col min="14" max="14" width="12.5703125" style="20"/>
    <col min="15" max="17" width="14.7109375" style="20" bestFit="1" customWidth="1"/>
    <col min="18" max="16384" width="12.5703125" style="20"/>
  </cols>
  <sheetData>
    <row r="2" spans="2:15" x14ac:dyDescent="0.2">
      <c r="B2" s="22" t="s">
        <v>68</v>
      </c>
    </row>
    <row r="3" spans="2:15" ht="12.75" thickBot="1" x14ac:dyDescent="0.25">
      <c r="B3" s="23" t="s">
        <v>99</v>
      </c>
      <c r="C3" s="24" t="s">
        <v>70</v>
      </c>
      <c r="D3" s="24" t="s">
        <v>92</v>
      </c>
      <c r="E3" s="24" t="s">
        <v>94</v>
      </c>
      <c r="F3" s="24" t="s">
        <v>95</v>
      </c>
      <c r="G3" s="24" t="s">
        <v>98</v>
      </c>
      <c r="H3" s="24" t="s">
        <v>103</v>
      </c>
      <c r="I3" s="24" t="s">
        <v>105</v>
      </c>
      <c r="J3" s="24" t="s">
        <v>106</v>
      </c>
      <c r="K3" s="24" t="s">
        <v>111</v>
      </c>
      <c r="L3" s="24" t="s">
        <v>114</v>
      </c>
    </row>
    <row r="4" spans="2:15" x14ac:dyDescent="0.2">
      <c r="B4" s="25" t="s">
        <v>2</v>
      </c>
      <c r="C4" s="26">
        <v>143.07660487944642</v>
      </c>
      <c r="D4" s="27">
        <v>160.66002630342768</v>
      </c>
      <c r="E4" s="27">
        <v>192.17505839725939</v>
      </c>
      <c r="F4" s="27">
        <v>184.23648374576985</v>
      </c>
      <c r="G4" s="27">
        <v>166.60076576016027</v>
      </c>
      <c r="H4" s="28">
        <v>188.93234254334561</v>
      </c>
      <c r="I4" s="27">
        <v>177.25806500403479</v>
      </c>
      <c r="J4" s="27">
        <v>169.91310837076065</v>
      </c>
      <c r="K4" s="27">
        <v>118.7165060116656</v>
      </c>
      <c r="L4" s="27">
        <v>149.26041851331792</v>
      </c>
      <c r="M4" s="31"/>
      <c r="N4" s="29"/>
      <c r="O4" s="29"/>
    </row>
    <row r="5" spans="2:15" x14ac:dyDescent="0.2">
      <c r="B5" s="30" t="s">
        <v>3</v>
      </c>
      <c r="C5" s="27">
        <v>651.99556355285495</v>
      </c>
      <c r="D5" s="27">
        <v>676.2702355353058</v>
      </c>
      <c r="E5" s="27">
        <v>875.01839675230258</v>
      </c>
      <c r="F5" s="27">
        <v>743.14907160445523</v>
      </c>
      <c r="G5" s="27">
        <v>716.72727381112657</v>
      </c>
      <c r="H5" s="27">
        <v>679.30980934064826</v>
      </c>
      <c r="I5" s="27">
        <v>732.93875669214344</v>
      </c>
      <c r="J5" s="27">
        <v>841.92176259639621</v>
      </c>
      <c r="K5" s="27">
        <v>739.97447281692416</v>
      </c>
      <c r="L5" s="27">
        <v>822.60465220444553</v>
      </c>
      <c r="M5" s="31"/>
      <c r="N5" s="31"/>
      <c r="O5" s="31"/>
    </row>
    <row r="6" spans="2:15" x14ac:dyDescent="0.2">
      <c r="B6" s="30" t="s">
        <v>4</v>
      </c>
      <c r="C6" s="27">
        <v>59.1617608180999</v>
      </c>
      <c r="D6" s="27">
        <v>70.30746906289319</v>
      </c>
      <c r="E6" s="27">
        <v>67.195122161116345</v>
      </c>
      <c r="F6" s="27">
        <v>71.450011808650856</v>
      </c>
      <c r="G6" s="27">
        <v>77.49238558247022</v>
      </c>
      <c r="H6" s="27">
        <v>79.223008393437198</v>
      </c>
      <c r="I6" s="27">
        <v>77.100039684055133</v>
      </c>
      <c r="J6" s="27">
        <v>78.507320546725637</v>
      </c>
      <c r="K6" s="27">
        <v>84.640964856605763</v>
      </c>
      <c r="L6" s="27">
        <v>101.7327245029666</v>
      </c>
      <c r="M6" s="31"/>
    </row>
    <row r="7" spans="2:15" x14ac:dyDescent="0.2">
      <c r="B7" s="30" t="s">
        <v>20</v>
      </c>
      <c r="C7" s="32">
        <f t="shared" ref="C7:H7" si="0">SUM(C4:C6)</f>
        <v>854.23392925040127</v>
      </c>
      <c r="D7" s="32">
        <f t="shared" si="0"/>
        <v>907.23773090162672</v>
      </c>
      <c r="E7" s="32">
        <f>SUM(E4:E6)</f>
        <v>1134.3885773106783</v>
      </c>
      <c r="F7" s="32">
        <f t="shared" si="0"/>
        <v>998.83556715887596</v>
      </c>
      <c r="G7" s="32">
        <f t="shared" si="0"/>
        <v>960.82042515375701</v>
      </c>
      <c r="H7" s="32">
        <f t="shared" si="0"/>
        <v>947.4651602774311</v>
      </c>
      <c r="I7" s="32">
        <f>SUM(I4:I6)</f>
        <v>987.29686138023328</v>
      </c>
      <c r="J7" s="32">
        <f>SUM(J4:J6)</f>
        <v>1090.3421915138824</v>
      </c>
      <c r="K7" s="32">
        <f>SUM(K4:K6)</f>
        <v>943.33194368519548</v>
      </c>
      <c r="L7" s="32">
        <f>SUM(L4:L6)</f>
        <v>1073.5977952207302</v>
      </c>
    </row>
    <row r="8" spans="2:15" x14ac:dyDescent="0.2">
      <c r="B8" s="30" t="s">
        <v>21</v>
      </c>
      <c r="C8" s="27">
        <f t="shared" ref="C8:L8" si="1">C4+C6-C5</f>
        <v>-449.75719785530862</v>
      </c>
      <c r="D8" s="27">
        <f t="shared" si="1"/>
        <v>-445.30274016898494</v>
      </c>
      <c r="E8" s="27">
        <f t="shared" si="1"/>
        <v>-615.64821619392683</v>
      </c>
      <c r="F8" s="27">
        <f t="shared" si="1"/>
        <v>-487.4625760500345</v>
      </c>
      <c r="G8" s="27">
        <f t="shared" si="1"/>
        <v>-472.63412246849606</v>
      </c>
      <c r="H8" s="27">
        <f t="shared" si="1"/>
        <v>-411.15445840386542</v>
      </c>
      <c r="I8" s="27">
        <f t="shared" si="1"/>
        <v>-478.58065200405349</v>
      </c>
      <c r="J8" s="27">
        <f t="shared" si="1"/>
        <v>-593.50133367890999</v>
      </c>
      <c r="K8" s="27">
        <f t="shared" si="1"/>
        <v>-536.61700194865284</v>
      </c>
      <c r="L8" s="27">
        <f t="shared" si="1"/>
        <v>-571.61150918816099</v>
      </c>
    </row>
    <row r="9" spans="2:15" x14ac:dyDescent="0.2">
      <c r="B9" s="33" t="s">
        <v>115</v>
      </c>
      <c r="C9" s="34"/>
      <c r="D9" s="35"/>
      <c r="E9" s="34"/>
      <c r="F9" s="35"/>
      <c r="G9" s="36"/>
      <c r="H9" s="36"/>
      <c r="J9" s="34"/>
      <c r="K9" s="36"/>
    </row>
    <row r="10" spans="2:15" x14ac:dyDescent="0.2">
      <c r="B10" s="37" t="s">
        <v>107</v>
      </c>
      <c r="C10" s="34"/>
      <c r="D10" s="35"/>
      <c r="E10" s="34"/>
      <c r="F10" s="35"/>
      <c r="H10" s="38"/>
      <c r="J10" s="36"/>
      <c r="L10" s="35"/>
      <c r="M10" s="280"/>
    </row>
    <row r="11" spans="2:15" x14ac:dyDescent="0.2">
      <c r="B11" s="37" t="s">
        <v>108</v>
      </c>
      <c r="C11" s="36"/>
      <c r="D11" s="36"/>
      <c r="F11" s="39"/>
      <c r="I11" s="36"/>
      <c r="L11" s="36"/>
      <c r="M11" s="31"/>
    </row>
    <row r="12" spans="2:15" x14ac:dyDescent="0.2">
      <c r="C12" s="36"/>
      <c r="E12" s="39"/>
      <c r="I12" s="40"/>
      <c r="J12" s="40"/>
      <c r="K12" s="40"/>
      <c r="L12" s="281"/>
    </row>
    <row r="13" spans="2:15" x14ac:dyDescent="0.2">
      <c r="C13" s="35"/>
      <c r="I13" s="41"/>
      <c r="J13" s="42"/>
      <c r="K13" s="42"/>
      <c r="L13" s="43"/>
    </row>
    <row r="14" spans="2:15" x14ac:dyDescent="0.2">
      <c r="C14" s="36"/>
      <c r="E14" s="36"/>
      <c r="I14" s="41"/>
      <c r="J14" s="44"/>
      <c r="L14" s="36"/>
    </row>
    <row r="15" spans="2:15" x14ac:dyDescent="0.2">
      <c r="C15" s="45"/>
      <c r="D15" s="46"/>
      <c r="E15" s="38"/>
      <c r="L15" s="36"/>
    </row>
    <row r="16" spans="2:15" x14ac:dyDescent="0.2">
      <c r="C16" s="45"/>
      <c r="D16" s="46"/>
      <c r="L16" s="36"/>
    </row>
    <row r="17" spans="2:13" x14ac:dyDescent="0.2">
      <c r="D17" s="35"/>
      <c r="E17" s="35"/>
      <c r="L17" s="34"/>
    </row>
    <row r="18" spans="2:13" x14ac:dyDescent="0.2">
      <c r="D18" s="36"/>
      <c r="L18" s="31"/>
    </row>
    <row r="19" spans="2:13" x14ac:dyDescent="0.2">
      <c r="M19" s="31"/>
    </row>
    <row r="26" spans="2:13" x14ac:dyDescent="0.2">
      <c r="B26" s="135"/>
    </row>
    <row r="28" spans="2:13" s="21" customFormat="1" x14ac:dyDescent="0.2">
      <c r="C28" s="35"/>
      <c r="D28" s="35"/>
      <c r="E28" s="35"/>
    </row>
    <row r="29" spans="2:13" s="21" customFormat="1" x14ac:dyDescent="0.2">
      <c r="C29" s="35"/>
      <c r="D29" s="35"/>
      <c r="E29" s="35"/>
    </row>
    <row r="30" spans="2:13" s="21" customFormat="1" x14ac:dyDescent="0.2"/>
    <row r="31" spans="2:13" s="21" customFormat="1" x14ac:dyDescent="0.2"/>
    <row r="32" spans="2:13" s="21" customFormat="1" x14ac:dyDescent="0.2"/>
    <row r="33" spans="2:6" s="21" customFormat="1" x14ac:dyDescent="0.2">
      <c r="B33" s="47"/>
      <c r="C33" s="47"/>
      <c r="D33" s="47"/>
      <c r="E33" s="47"/>
      <c r="F33" s="47"/>
    </row>
    <row r="34" spans="2:6" s="21" customFormat="1" x14ac:dyDescent="0.2">
      <c r="B34" s="48"/>
      <c r="C34" s="49"/>
      <c r="D34" s="35"/>
      <c r="E34" s="35"/>
      <c r="F34" s="35"/>
    </row>
    <row r="35" spans="2:6" s="21" customFormat="1" x14ac:dyDescent="0.2"/>
    <row r="36" spans="2:6" s="21" customForma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D101"/>
  <sheetViews>
    <sheetView workbookViewId="0">
      <selection activeCell="O29" sqref="O29"/>
    </sheetView>
  </sheetViews>
  <sheetFormatPr defaultRowHeight="13.5" x14ac:dyDescent="0.25"/>
  <cols>
    <col min="1" max="1" width="26.42578125" style="262" customWidth="1"/>
    <col min="2" max="2" width="7.85546875" style="262" customWidth="1"/>
    <col min="3" max="3" width="8" style="262" customWidth="1"/>
    <col min="4" max="4" width="7" style="262" customWidth="1"/>
    <col min="5" max="5" width="6.140625" style="262" customWidth="1"/>
    <col min="6" max="6" width="7" style="262" customWidth="1"/>
    <col min="7" max="7" width="6.5703125" style="262" customWidth="1"/>
    <col min="8" max="8" width="7.5703125" style="262" customWidth="1"/>
    <col min="9" max="9" width="7.7109375" style="262" customWidth="1"/>
    <col min="10" max="10" width="7.28515625" style="262" customWidth="1"/>
    <col min="11" max="11" width="8.42578125" style="262" customWidth="1"/>
    <col min="12" max="12" width="14.85546875" style="262" customWidth="1"/>
    <col min="13" max="13" width="15" style="262" customWidth="1"/>
    <col min="14" max="14" width="15.7109375" style="262" customWidth="1"/>
    <col min="15" max="18" width="9.5703125" style="262" customWidth="1"/>
    <col min="19" max="19" width="15.140625" style="262" customWidth="1"/>
    <col min="20" max="21" width="15.5703125" style="262" customWidth="1"/>
    <col min="22" max="30" width="9.140625" style="141"/>
    <col min="31" max="16384" width="9.140625" style="262"/>
  </cols>
  <sheetData>
    <row r="1" spans="1:30" s="65" customFormat="1" ht="18" customHeight="1" x14ac:dyDescent="0.25">
      <c r="A1" s="136" t="s">
        <v>42</v>
      </c>
      <c r="V1" s="141"/>
      <c r="W1" s="141"/>
      <c r="X1" s="141"/>
      <c r="Y1" s="141"/>
      <c r="Z1" s="141"/>
      <c r="AA1" s="141"/>
      <c r="AB1" s="141"/>
      <c r="AC1" s="141"/>
      <c r="AD1" s="141"/>
    </row>
    <row r="2" spans="1:30" s="65" customFormat="1" x14ac:dyDescent="0.25">
      <c r="V2" s="141"/>
      <c r="W2" s="141"/>
      <c r="X2" s="141"/>
      <c r="Y2" s="141"/>
      <c r="Z2" s="141"/>
      <c r="AA2" s="141"/>
      <c r="AB2" s="141"/>
      <c r="AC2" s="141"/>
      <c r="AD2" s="141"/>
    </row>
    <row r="3" spans="1:30" s="65" customFormat="1" x14ac:dyDescent="0.25">
      <c r="A3" s="67" t="s">
        <v>127</v>
      </c>
      <c r="V3" s="256"/>
      <c r="W3" s="141"/>
      <c r="X3" s="141"/>
      <c r="Y3" s="141"/>
      <c r="Z3" s="141"/>
      <c r="AA3" s="141"/>
      <c r="AB3" s="141"/>
      <c r="AC3" s="141"/>
      <c r="AD3" s="141"/>
    </row>
    <row r="4" spans="1:30" s="65" customFormat="1" ht="17.25" customHeight="1" x14ac:dyDescent="0.25">
      <c r="B4" s="257"/>
      <c r="C4" s="181"/>
      <c r="D4" s="181"/>
      <c r="L4" s="50"/>
      <c r="M4" s="50"/>
      <c r="N4" s="50"/>
      <c r="O4" s="50"/>
      <c r="P4" s="50"/>
      <c r="Q4" s="50"/>
      <c r="R4" s="50"/>
      <c r="S4" s="175"/>
      <c r="V4" s="141"/>
      <c r="W4" s="141"/>
      <c r="X4" s="141"/>
      <c r="Y4" s="141"/>
      <c r="Z4" s="141"/>
      <c r="AA4" s="141"/>
      <c r="AB4" s="141"/>
      <c r="AC4" s="141"/>
      <c r="AD4" s="141"/>
    </row>
    <row r="5" spans="1:30" s="65" customFormat="1" x14ac:dyDescent="0.25">
      <c r="A5" s="144" t="s">
        <v>43</v>
      </c>
      <c r="B5" s="146" t="s">
        <v>70</v>
      </c>
      <c r="C5" s="146" t="s">
        <v>92</v>
      </c>
      <c r="D5" s="146" t="s">
        <v>94</v>
      </c>
      <c r="E5" s="146" t="s">
        <v>95</v>
      </c>
      <c r="F5" s="146" t="s">
        <v>98</v>
      </c>
      <c r="G5" s="146" t="s">
        <v>103</v>
      </c>
      <c r="H5" s="146" t="s">
        <v>105</v>
      </c>
      <c r="I5" s="146" t="s">
        <v>106</v>
      </c>
      <c r="J5" s="146" t="s">
        <v>111</v>
      </c>
      <c r="K5" s="146" t="s">
        <v>114</v>
      </c>
      <c r="L5" s="147" t="s">
        <v>123</v>
      </c>
      <c r="M5" s="148" t="s">
        <v>124</v>
      </c>
      <c r="N5" s="148" t="s">
        <v>125</v>
      </c>
      <c r="O5" s="141"/>
      <c r="P5" s="150"/>
      <c r="Q5" s="150"/>
      <c r="R5" s="150"/>
      <c r="S5" s="150"/>
      <c r="T5" s="150"/>
      <c r="U5" s="150"/>
      <c r="V5" s="150"/>
    </row>
    <row r="6" spans="1:30" s="65" customFormat="1" x14ac:dyDescent="0.25">
      <c r="A6" s="258" t="s">
        <v>44</v>
      </c>
      <c r="B6" s="185">
        <v>59.1617608180999</v>
      </c>
      <c r="C6" s="185">
        <v>70.30746906289319</v>
      </c>
      <c r="D6" s="185">
        <v>67.195122161116345</v>
      </c>
      <c r="E6" s="185">
        <v>71.450011808650856</v>
      </c>
      <c r="F6" s="185">
        <v>77.49238558247022</v>
      </c>
      <c r="G6" s="185">
        <v>79.223008393437198</v>
      </c>
      <c r="H6" s="185">
        <v>77.100039684055133</v>
      </c>
      <c r="I6" s="185">
        <v>78.507320546725637</v>
      </c>
      <c r="J6" s="185">
        <v>84.640964856605763</v>
      </c>
      <c r="K6" s="185">
        <v>101.7327245029666</v>
      </c>
      <c r="L6" s="152">
        <f>K6/K$6*100</f>
        <v>100</v>
      </c>
      <c r="M6" s="153">
        <f>K6/J6-1</f>
        <v>0.20193247649429313</v>
      </c>
      <c r="N6" s="153">
        <f>K6/G6-1</f>
        <v>0.28413104432668956</v>
      </c>
      <c r="O6" s="141"/>
      <c r="P6" s="141"/>
      <c r="Q6" s="141"/>
      <c r="R6" s="141"/>
      <c r="S6" s="141"/>
      <c r="T6" s="141"/>
      <c r="U6" s="141"/>
      <c r="V6" s="141"/>
    </row>
    <row r="7" spans="1:30" s="65" customFormat="1" x14ac:dyDescent="0.25">
      <c r="A7" s="259"/>
      <c r="B7" s="50"/>
      <c r="C7" s="50"/>
      <c r="D7" s="50"/>
      <c r="E7" s="50"/>
      <c r="F7" s="50"/>
      <c r="G7" s="50"/>
      <c r="H7" s="50"/>
      <c r="I7" s="50"/>
      <c r="J7" s="50"/>
      <c r="K7" s="50"/>
      <c r="L7" s="157"/>
      <c r="M7" s="159"/>
      <c r="N7" s="159"/>
      <c r="O7" s="141"/>
      <c r="P7" s="141"/>
      <c r="Q7" s="141"/>
      <c r="R7" s="141"/>
      <c r="S7" s="141"/>
      <c r="T7" s="141"/>
      <c r="U7" s="141"/>
      <c r="V7" s="141"/>
    </row>
    <row r="8" spans="1:30" s="65" customFormat="1" x14ac:dyDescent="0.25">
      <c r="A8" s="50" t="s">
        <v>23</v>
      </c>
      <c r="B8" s="154">
        <v>48.311494064192814</v>
      </c>
      <c r="C8" s="154">
        <v>58.908059492505238</v>
      </c>
      <c r="D8" s="154">
        <v>55.977508910189293</v>
      </c>
      <c r="E8" s="154">
        <v>60.261983391501353</v>
      </c>
      <c r="F8" s="154">
        <v>68.418921942950234</v>
      </c>
      <c r="G8" s="154">
        <v>67.4979746806696</v>
      </c>
      <c r="H8" s="154">
        <v>66.610129686078551</v>
      </c>
      <c r="I8" s="154">
        <v>70.122293911857739</v>
      </c>
      <c r="J8" s="154">
        <v>77.126147128638237</v>
      </c>
      <c r="K8" s="154">
        <v>79.638603316604971</v>
      </c>
      <c r="L8" s="157">
        <f>K8/K$6*100</f>
        <v>78.28218865236687</v>
      </c>
      <c r="M8" s="162">
        <f>K8/J8-1</f>
        <v>3.2575932825689158E-2</v>
      </c>
      <c r="N8" s="162">
        <f>K8/G8-1</f>
        <v>0.1798665618245916</v>
      </c>
      <c r="O8" s="141"/>
      <c r="P8" s="141"/>
      <c r="Q8" s="141"/>
      <c r="R8" s="141"/>
      <c r="S8" s="141"/>
      <c r="T8" s="141"/>
      <c r="U8" s="141"/>
      <c r="V8" s="141"/>
    </row>
    <row r="9" spans="1:30" s="65" customFormat="1" x14ac:dyDescent="0.25">
      <c r="A9" s="50" t="s">
        <v>27</v>
      </c>
      <c r="B9" s="154">
        <v>3.805955735015663</v>
      </c>
      <c r="C9" s="154">
        <v>4.6968615258738762</v>
      </c>
      <c r="D9" s="154">
        <v>5.128790516703587</v>
      </c>
      <c r="E9" s="154">
        <v>3.8019267901709628</v>
      </c>
      <c r="F9" s="154">
        <v>2.9078856917694806</v>
      </c>
      <c r="G9" s="154">
        <v>3.3410009524315645</v>
      </c>
      <c r="H9" s="154">
        <v>3.2560669107810707</v>
      </c>
      <c r="I9" s="154">
        <v>1.8281991772261905</v>
      </c>
      <c r="J9" s="154">
        <v>1.5451525556691095</v>
      </c>
      <c r="K9" s="154">
        <v>14.979791475265781</v>
      </c>
      <c r="L9" s="157">
        <f t="shared" ref="L9:L27" si="0">K9/K$6*100</f>
        <v>14.724653791051235</v>
      </c>
      <c r="M9" s="162">
        <f t="shared" ref="M9:M25" si="1">K9/J9-1</f>
        <v>8.6947006431859837</v>
      </c>
      <c r="N9" s="162">
        <f t="shared" ref="N9:N26" si="2">K9/G9-1</f>
        <v>3.4836238266749255</v>
      </c>
      <c r="O9" s="141"/>
      <c r="P9" s="141"/>
      <c r="Q9" s="141"/>
      <c r="R9" s="141"/>
      <c r="S9" s="141"/>
      <c r="T9" s="141"/>
      <c r="U9" s="141"/>
      <c r="V9" s="141"/>
    </row>
    <row r="10" spans="1:30" s="65" customFormat="1" x14ac:dyDescent="0.25">
      <c r="A10" s="50" t="s">
        <v>28</v>
      </c>
      <c r="B10" s="154">
        <v>1.3682968062975738</v>
      </c>
      <c r="C10" s="154">
        <v>0.7613774865678633</v>
      </c>
      <c r="D10" s="154">
        <v>0.90409978239292765</v>
      </c>
      <c r="E10" s="154">
        <v>0.67775821404301628</v>
      </c>
      <c r="F10" s="154">
        <v>0.35748210307105643</v>
      </c>
      <c r="G10" s="154">
        <v>0.72160919788641664</v>
      </c>
      <c r="H10" s="154">
        <v>1.0072578415401392</v>
      </c>
      <c r="I10" s="154">
        <v>0.78008964005610348</v>
      </c>
      <c r="J10" s="154">
        <v>1.0644876741287987</v>
      </c>
      <c r="K10" s="154">
        <v>1.9758208276516882</v>
      </c>
      <c r="L10" s="157">
        <f t="shared" si="0"/>
        <v>1.9421683998977848</v>
      </c>
      <c r="M10" s="162">
        <f t="shared" si="1"/>
        <v>0.85612372568686212</v>
      </c>
      <c r="N10" s="162">
        <f t="shared" si="2"/>
        <v>1.7380760021336203</v>
      </c>
      <c r="O10" s="141"/>
      <c r="P10" s="141"/>
      <c r="Q10" s="141"/>
      <c r="R10" s="141"/>
      <c r="S10" s="141"/>
      <c r="T10" s="141"/>
      <c r="U10" s="141"/>
      <c r="V10" s="141"/>
    </row>
    <row r="11" spans="1:30" s="65" customFormat="1" x14ac:dyDescent="0.25">
      <c r="A11" s="50" t="s">
        <v>36</v>
      </c>
      <c r="B11" s="59">
        <v>0.11978718293095007</v>
      </c>
      <c r="C11" s="59">
        <v>0.1295976701397723</v>
      </c>
      <c r="D11" s="59">
        <v>0</v>
      </c>
      <c r="E11" s="59">
        <v>0</v>
      </c>
      <c r="F11" s="59">
        <v>7.6196918408483985E-2</v>
      </c>
      <c r="G11" s="59">
        <v>5.0290505597638716E-2</v>
      </c>
      <c r="H11" s="59">
        <v>7.0554948936869713E-2</v>
      </c>
      <c r="I11" s="59">
        <v>4.8123204709033508E-2</v>
      </c>
      <c r="J11" s="59">
        <v>4.339616411435738E-3</v>
      </c>
      <c r="K11" s="59">
        <v>1.9235429871924785</v>
      </c>
      <c r="L11" s="157">
        <f t="shared" si="0"/>
        <v>1.8907809621636413</v>
      </c>
      <c r="M11" s="162">
        <f t="shared" si="1"/>
        <v>442.25184643591228</v>
      </c>
      <c r="N11" s="162">
        <f t="shared" si="2"/>
        <v>37.248630916186187</v>
      </c>
      <c r="O11" s="141"/>
      <c r="P11" s="141"/>
      <c r="Q11" s="141"/>
      <c r="R11" s="141"/>
      <c r="S11" s="141"/>
      <c r="T11" s="141"/>
      <c r="U11" s="141"/>
      <c r="V11" s="141"/>
    </row>
    <row r="12" spans="1:30" s="65" customFormat="1" x14ac:dyDescent="0.25">
      <c r="A12" s="50" t="s">
        <v>24</v>
      </c>
      <c r="B12" s="154">
        <v>0.36162795237506873</v>
      </c>
      <c r="C12" s="154">
        <v>0.32683185958473854</v>
      </c>
      <c r="D12" s="154">
        <v>0.51475080707729737</v>
      </c>
      <c r="E12" s="154">
        <v>2.3745524308051666</v>
      </c>
      <c r="F12" s="154">
        <v>2.0426663602216886</v>
      </c>
      <c r="G12" s="154">
        <v>2.5363247473801365</v>
      </c>
      <c r="H12" s="154">
        <v>0.5967257869431245</v>
      </c>
      <c r="I12" s="154">
        <v>0.57244391102334446</v>
      </c>
      <c r="J12" s="154">
        <v>0.58519750538230608</v>
      </c>
      <c r="K12" s="154">
        <v>0.71301304902679241</v>
      </c>
      <c r="L12" s="157">
        <f t="shared" si="0"/>
        <v>0.70086892149044966</v>
      </c>
      <c r="M12" s="162">
        <f t="shared" si="1"/>
        <v>0.21841436860019625</v>
      </c>
      <c r="N12" s="162">
        <f t="shared" si="2"/>
        <v>-0.71887943380937713</v>
      </c>
      <c r="O12" s="141"/>
      <c r="P12" s="141"/>
      <c r="Q12" s="141"/>
      <c r="R12" s="141"/>
      <c r="S12" s="141"/>
      <c r="T12" s="141"/>
      <c r="U12" s="141"/>
      <c r="V12" s="141"/>
    </row>
    <row r="13" spans="1:30" s="65" customFormat="1" x14ac:dyDescent="0.25">
      <c r="A13" s="50" t="s">
        <v>33</v>
      </c>
      <c r="B13" s="154">
        <v>3.2367153277443994</v>
      </c>
      <c r="C13" s="154">
        <v>2.9972612858022005</v>
      </c>
      <c r="D13" s="154">
        <v>3.271883428574712</v>
      </c>
      <c r="E13" s="154">
        <v>1.8622398858221574</v>
      </c>
      <c r="F13" s="154">
        <v>0.6592525157963407</v>
      </c>
      <c r="G13" s="154">
        <v>7.567373297276804E-2</v>
      </c>
      <c r="H13" s="154">
        <v>0.43616096092637896</v>
      </c>
      <c r="I13" s="154">
        <v>0.83319263577299074</v>
      </c>
      <c r="J13" s="154">
        <v>0.696712761732176</v>
      </c>
      <c r="K13" s="154">
        <v>0.54414986007883892</v>
      </c>
      <c r="L13" s="157">
        <f t="shared" si="0"/>
        <v>0.53488183152213831</v>
      </c>
      <c r="M13" s="162">
        <f t="shared" si="1"/>
        <v>-0.21897532244713491</v>
      </c>
      <c r="N13" s="162">
        <f t="shared" si="2"/>
        <v>6.1907363189636326</v>
      </c>
      <c r="O13" s="141"/>
      <c r="P13" s="141"/>
      <c r="Q13" s="141"/>
      <c r="R13" s="141"/>
      <c r="S13" s="141"/>
      <c r="T13" s="141"/>
      <c r="U13" s="141"/>
      <c r="V13" s="141"/>
    </row>
    <row r="14" spans="1:30" s="65" customFormat="1" x14ac:dyDescent="0.25">
      <c r="A14" s="50" t="s">
        <v>97</v>
      </c>
      <c r="B14" s="154">
        <v>0</v>
      </c>
      <c r="C14" s="154">
        <v>0.3293662065154922</v>
      </c>
      <c r="D14" s="154">
        <v>0</v>
      </c>
      <c r="E14" s="154">
        <v>0</v>
      </c>
      <c r="F14" s="154">
        <v>0.3881686864032729</v>
      </c>
      <c r="G14" s="154">
        <v>0.21084910696491307</v>
      </c>
      <c r="H14" s="154">
        <v>0.3446469008388805</v>
      </c>
      <c r="I14" s="154">
        <v>0.96860188399174907</v>
      </c>
      <c r="J14" s="154">
        <v>0.37179360662161931</v>
      </c>
      <c r="K14" s="154">
        <v>0.49638283718425452</v>
      </c>
      <c r="L14" s="157">
        <f t="shared" si="0"/>
        <v>0.48792838254300325</v>
      </c>
      <c r="M14" s="162">
        <f t="shared" si="1"/>
        <v>0.33510320872578037</v>
      </c>
      <c r="N14" s="162">
        <f t="shared" si="2"/>
        <v>1.354208866850247</v>
      </c>
      <c r="O14" s="141"/>
      <c r="P14" s="141"/>
      <c r="Q14" s="141"/>
      <c r="R14" s="141"/>
      <c r="S14" s="141"/>
      <c r="T14" s="141"/>
      <c r="U14" s="141"/>
      <c r="V14" s="141"/>
    </row>
    <row r="15" spans="1:30" s="65" customFormat="1" x14ac:dyDescent="0.25">
      <c r="A15" s="50" t="s">
        <v>31</v>
      </c>
      <c r="B15" s="154">
        <v>0.45628407498744616</v>
      </c>
      <c r="C15" s="154">
        <v>1.3417749956942056</v>
      </c>
      <c r="D15" s="154">
        <v>0.54710441088799755</v>
      </c>
      <c r="E15" s="154">
        <v>0.62593658985617229</v>
      </c>
      <c r="F15" s="154">
        <v>0.81182830352203283</v>
      </c>
      <c r="G15" s="154">
        <v>0.92624674985484123</v>
      </c>
      <c r="H15" s="154">
        <v>0.73979470094485755</v>
      </c>
      <c r="I15" s="154">
        <v>0.71013272980644915</v>
      </c>
      <c r="J15" s="154">
        <v>0.7569085495396618</v>
      </c>
      <c r="K15" s="154">
        <v>0.48699474704034429</v>
      </c>
      <c r="L15" s="157">
        <f t="shared" si="0"/>
        <v>0.47870019152602478</v>
      </c>
      <c r="M15" s="162">
        <f t="shared" si="1"/>
        <v>-0.35660028237687924</v>
      </c>
      <c r="N15" s="162">
        <f t="shared" si="2"/>
        <v>-0.4742278479069808</v>
      </c>
      <c r="O15" s="141"/>
      <c r="P15" s="141"/>
      <c r="Q15" s="141"/>
      <c r="R15" s="141"/>
      <c r="S15" s="141"/>
      <c r="T15" s="141"/>
      <c r="U15" s="141"/>
      <c r="V15" s="141"/>
    </row>
    <row r="16" spans="1:30" s="65" customFormat="1" x14ac:dyDescent="0.25">
      <c r="A16" s="50" t="s">
        <v>37</v>
      </c>
      <c r="B16" s="154">
        <v>0</v>
      </c>
      <c r="C16" s="154">
        <v>4.6967485517403505E-2</v>
      </c>
      <c r="D16" s="154">
        <v>8.2861466645408305E-2</v>
      </c>
      <c r="E16" s="154">
        <v>7.6834878253216068E-2</v>
      </c>
      <c r="F16" s="154">
        <v>0.11617818388350383</v>
      </c>
      <c r="G16" s="154">
        <v>9.1765187315697036E-2</v>
      </c>
      <c r="H16" s="154">
        <v>9.5804928516842983E-2</v>
      </c>
      <c r="I16" s="154">
        <v>9.1089452393155898E-2</v>
      </c>
      <c r="J16" s="154">
        <v>0.11103951073864213</v>
      </c>
      <c r="K16" s="154">
        <v>0.19532717344236275</v>
      </c>
      <c r="L16" s="157">
        <f t="shared" si="0"/>
        <v>0.19200033656492396</v>
      </c>
      <c r="M16" s="162">
        <f t="shared" si="1"/>
        <v>0.75907811681655968</v>
      </c>
      <c r="N16" s="162">
        <f t="shared" si="2"/>
        <v>1.1285541843922196</v>
      </c>
      <c r="O16" s="141"/>
      <c r="P16" s="141"/>
      <c r="Q16" s="141"/>
      <c r="R16" s="141"/>
      <c r="S16" s="141"/>
      <c r="T16" s="141"/>
      <c r="U16" s="141"/>
      <c r="V16" s="141"/>
    </row>
    <row r="17" spans="1:22" s="65" customFormat="1" x14ac:dyDescent="0.25">
      <c r="A17" s="50" t="s">
        <v>30</v>
      </c>
      <c r="B17" s="154">
        <v>0.17833161220447241</v>
      </c>
      <c r="C17" s="154">
        <v>0.13358163407930351</v>
      </c>
      <c r="D17" s="154">
        <v>0.23872830974341119</v>
      </c>
      <c r="E17" s="154">
        <v>0.14257786759007329</v>
      </c>
      <c r="F17" s="154">
        <v>0.20659339138217558</v>
      </c>
      <c r="G17" s="154">
        <v>0.27791818293680831</v>
      </c>
      <c r="H17" s="154">
        <v>0.30550628298386873</v>
      </c>
      <c r="I17" s="154">
        <v>0.27222884293579125</v>
      </c>
      <c r="J17" s="154">
        <v>0.17351486040433309</v>
      </c>
      <c r="K17" s="154">
        <v>0.15051576493319993</v>
      </c>
      <c r="L17" s="157">
        <f t="shared" si="0"/>
        <v>0.14795216157688842</v>
      </c>
      <c r="M17" s="162">
        <f t="shared" si="1"/>
        <v>-0.13254827521711687</v>
      </c>
      <c r="N17" s="162">
        <f t="shared" si="2"/>
        <v>-0.45841699401358182</v>
      </c>
      <c r="O17" s="141"/>
      <c r="P17" s="141"/>
      <c r="Q17" s="141"/>
      <c r="R17" s="141"/>
      <c r="S17" s="141"/>
      <c r="T17" s="141"/>
      <c r="U17" s="141"/>
      <c r="V17" s="141"/>
    </row>
    <row r="18" spans="1:22" s="65" customFormat="1" x14ac:dyDescent="0.25">
      <c r="A18" s="50" t="s">
        <v>113</v>
      </c>
      <c r="B18" s="154">
        <v>0</v>
      </c>
      <c r="C18" s="154">
        <v>2.6495010549011194E-2</v>
      </c>
      <c r="D18" s="154">
        <v>0</v>
      </c>
      <c r="E18" s="154">
        <v>1.3384982632659729E-2</v>
      </c>
      <c r="F18" s="154">
        <v>0</v>
      </c>
      <c r="G18" s="154">
        <v>0</v>
      </c>
      <c r="H18" s="154">
        <v>0</v>
      </c>
      <c r="I18" s="154">
        <v>0</v>
      </c>
      <c r="J18" s="154">
        <v>0.12798463951743175</v>
      </c>
      <c r="K18" s="154">
        <v>0.12696629653540206</v>
      </c>
      <c r="L18" s="157">
        <f t="shared" si="0"/>
        <v>0.12480379067376657</v>
      </c>
      <c r="M18" s="162">
        <f t="shared" si="1"/>
        <v>-7.9567593882310383E-3</v>
      </c>
      <c r="N18" s="162">
        <v>0</v>
      </c>
      <c r="O18" s="141"/>
      <c r="P18" s="141"/>
      <c r="Q18" s="141"/>
      <c r="R18" s="141"/>
      <c r="S18" s="141"/>
      <c r="T18" s="141"/>
      <c r="U18" s="141"/>
      <c r="V18" s="141"/>
    </row>
    <row r="19" spans="1:22" s="65" customFormat="1" x14ac:dyDescent="0.25">
      <c r="A19" s="50" t="s">
        <v>41</v>
      </c>
      <c r="B19" s="154">
        <v>0.1292135341393135</v>
      </c>
      <c r="C19" s="154">
        <v>4.0263578829800355E-2</v>
      </c>
      <c r="D19" s="154">
        <v>1.3590313584706339E-2</v>
      </c>
      <c r="E19" s="154">
        <v>7.4343844884865755E-3</v>
      </c>
      <c r="F19" s="154">
        <v>5.1794878538733158E-2</v>
      </c>
      <c r="G19" s="154">
        <v>9.9991465045053393E-2</v>
      </c>
      <c r="H19" s="154">
        <v>0.15632276394254394</v>
      </c>
      <c r="I19" s="154">
        <v>1.9856668364024763E-2</v>
      </c>
      <c r="J19" s="154">
        <v>4.4035209598497327E-2</v>
      </c>
      <c r="K19" s="154">
        <v>8.288408126822211E-2</v>
      </c>
      <c r="L19" s="157">
        <f t="shared" si="0"/>
        <v>8.1472389217105007E-2</v>
      </c>
      <c r="M19" s="162">
        <f t="shared" si="1"/>
        <v>0.88222293078515235</v>
      </c>
      <c r="N19" s="162">
        <f t="shared" si="2"/>
        <v>-0.17108844008959334</v>
      </c>
      <c r="O19" s="141"/>
      <c r="P19" s="141"/>
      <c r="Q19" s="141"/>
      <c r="R19" s="141"/>
      <c r="S19" s="141"/>
      <c r="T19" s="141"/>
      <c r="U19" s="141"/>
      <c r="V19" s="141"/>
    </row>
    <row r="20" spans="1:22" s="65" customFormat="1" x14ac:dyDescent="0.25">
      <c r="A20" s="50" t="s">
        <v>25</v>
      </c>
      <c r="B20" s="154">
        <v>0.46190021713802337</v>
      </c>
      <c r="C20" s="154">
        <v>0.291372997586547</v>
      </c>
      <c r="D20" s="154">
        <v>0.27866077100716102</v>
      </c>
      <c r="E20" s="154">
        <v>0.20845181072216137</v>
      </c>
      <c r="F20" s="154">
        <v>8.3685700940527727E-2</v>
      </c>
      <c r="G20" s="154">
        <v>0.30425730518789296</v>
      </c>
      <c r="H20" s="154">
        <v>0.32810360035026981</v>
      </c>
      <c r="I20" s="154">
        <v>8.3434832667101846E-2</v>
      </c>
      <c r="J20" s="154">
        <v>8.0031000314753187E-2</v>
      </c>
      <c r="K20" s="154">
        <v>7.6825771055618164E-2</v>
      </c>
      <c r="L20" s="157">
        <f t="shared" si="0"/>
        <v>7.5517264902679238E-2</v>
      </c>
      <c r="M20" s="162">
        <f t="shared" si="1"/>
        <v>-4.0049846266186906E-2</v>
      </c>
      <c r="N20" s="162">
        <f t="shared" si="2"/>
        <v>-0.74749736573071046</v>
      </c>
      <c r="O20" s="141"/>
      <c r="P20" s="141"/>
      <c r="Q20" s="141"/>
      <c r="R20" s="141"/>
      <c r="S20" s="141"/>
      <c r="T20" s="141"/>
      <c r="U20" s="141"/>
      <c r="V20" s="141"/>
    </row>
    <row r="21" spans="1:22" s="65" customFormat="1" x14ac:dyDescent="0.25">
      <c r="A21" s="50" t="s">
        <v>104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1.2371200159990804E-2</v>
      </c>
      <c r="H21" s="154">
        <v>0.11618502853241992</v>
      </c>
      <c r="I21" s="154">
        <v>1.8171264907923756E-2</v>
      </c>
      <c r="J21" s="154">
        <v>1.5756712208238609E-2</v>
      </c>
      <c r="K21" s="154">
        <v>7.3536685031554111E-2</v>
      </c>
      <c r="L21" s="157">
        <f t="shared" si="0"/>
        <v>7.2284199003644814E-2</v>
      </c>
      <c r="M21" s="162">
        <f t="shared" si="1"/>
        <v>3.6670069275685861</v>
      </c>
      <c r="N21" s="162">
        <f t="shared" si="2"/>
        <v>4.9441835941977654</v>
      </c>
      <c r="O21" s="141"/>
      <c r="P21" s="141"/>
      <c r="Q21" s="141"/>
      <c r="R21" s="141"/>
      <c r="S21" s="141"/>
      <c r="T21" s="141"/>
      <c r="U21" s="141"/>
      <c r="V21" s="141"/>
    </row>
    <row r="22" spans="1:22" s="65" customFormat="1" x14ac:dyDescent="0.25">
      <c r="A22" s="50" t="s">
        <v>26</v>
      </c>
      <c r="B22" s="154">
        <v>0.26323378710550271</v>
      </c>
      <c r="C22" s="154">
        <v>9.5571195512571455E-2</v>
      </c>
      <c r="D22" s="154">
        <v>0.17441964924071682</v>
      </c>
      <c r="E22" s="154">
        <v>8.9686935818969638E-2</v>
      </c>
      <c r="F22" s="154">
        <v>0.15947605197623782</v>
      </c>
      <c r="G22" s="154">
        <v>0.29043136195645286</v>
      </c>
      <c r="H22" s="154">
        <v>0.16786711484294542</v>
      </c>
      <c r="I22" s="154">
        <v>0.12366294279117275</v>
      </c>
      <c r="J22" s="154">
        <v>0.20990996647953075</v>
      </c>
      <c r="K22" s="154">
        <v>6.6736555304356099E-2</v>
      </c>
      <c r="L22" s="157">
        <f t="shared" si="0"/>
        <v>6.559988993749008E-2</v>
      </c>
      <c r="M22" s="162">
        <f t="shared" si="1"/>
        <v>-0.68207057328617182</v>
      </c>
      <c r="N22" s="162">
        <f t="shared" si="2"/>
        <v>-0.77021574097647716</v>
      </c>
      <c r="O22" s="141"/>
      <c r="P22" s="141"/>
      <c r="Q22" s="141"/>
      <c r="R22" s="141"/>
      <c r="S22" s="141"/>
      <c r="T22" s="141"/>
      <c r="U22" s="141"/>
      <c r="V22" s="141"/>
    </row>
    <row r="23" spans="1:22" s="65" customFormat="1" x14ac:dyDescent="0.25">
      <c r="A23" s="50" t="s">
        <v>39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2.6523346034087004E-2</v>
      </c>
      <c r="K23" s="154">
        <v>5.9826204593049943E-2</v>
      </c>
      <c r="L23" s="157">
        <f t="shared" si="0"/>
        <v>5.8807237184830698E-2</v>
      </c>
      <c r="M23" s="162">
        <f t="shared" si="1"/>
        <v>1.2556054773844565</v>
      </c>
      <c r="N23" s="162">
        <v>0</v>
      </c>
      <c r="O23" s="141"/>
      <c r="P23" s="141"/>
      <c r="Q23" s="141"/>
      <c r="R23" s="141"/>
      <c r="S23" s="141"/>
      <c r="T23" s="141"/>
      <c r="U23" s="141"/>
      <c r="V23" s="141"/>
    </row>
    <row r="24" spans="1:22" s="65" customFormat="1" x14ac:dyDescent="0.25">
      <c r="A24" s="50" t="s">
        <v>110</v>
      </c>
      <c r="B24" s="59">
        <v>0</v>
      </c>
      <c r="C24" s="59">
        <v>8.6186904568516032E-4</v>
      </c>
      <c r="D24" s="59">
        <v>0</v>
      </c>
      <c r="E24" s="59">
        <v>8.314176814011677E-2</v>
      </c>
      <c r="F24" s="59">
        <v>2.5003407690695492E-2</v>
      </c>
      <c r="G24" s="59">
        <v>1.0620959556992111E-2</v>
      </c>
      <c r="H24" s="59">
        <v>2.693800739511159E-3</v>
      </c>
      <c r="I24" s="59">
        <v>7.8483536504694987E-2</v>
      </c>
      <c r="J24" s="59">
        <v>6.1888157522704398E-3</v>
      </c>
      <c r="K24" s="59">
        <v>5.8584902686248788E-2</v>
      </c>
      <c r="L24" s="157">
        <f t="shared" si="0"/>
        <v>5.7587077287545183E-2</v>
      </c>
      <c r="M24" s="162">
        <f t="shared" si="1"/>
        <v>8.4662541318597544</v>
      </c>
      <c r="N24" s="43">
        <f t="shared" si="2"/>
        <v>4.515970790763487</v>
      </c>
      <c r="O24" s="141"/>
      <c r="P24" s="141"/>
      <c r="Q24" s="141"/>
      <c r="R24" s="141"/>
      <c r="S24" s="141"/>
      <c r="T24" s="141"/>
      <c r="U24" s="141"/>
      <c r="V24" s="141"/>
    </row>
    <row r="25" spans="1:22" s="65" customFormat="1" x14ac:dyDescent="0.25">
      <c r="A25" s="50" t="s">
        <v>96</v>
      </c>
      <c r="B25" s="154">
        <v>4.0209443890819818E-2</v>
      </c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0.33029484571086187</v>
      </c>
      <c r="I25" s="154">
        <v>0.32035204180643378</v>
      </c>
      <c r="J25" s="154">
        <v>0.18405119173519779</v>
      </c>
      <c r="K25" s="154">
        <v>4.3075307991872688E-2</v>
      </c>
      <c r="L25" s="157">
        <f t="shared" si="0"/>
        <v>4.2341643952154825E-2</v>
      </c>
      <c r="M25" s="162">
        <f t="shared" si="1"/>
        <v>-0.76596017887324008</v>
      </c>
      <c r="N25" s="162">
        <v>0</v>
      </c>
      <c r="O25" s="141"/>
      <c r="P25" s="141"/>
      <c r="Q25" s="141"/>
      <c r="R25" s="141"/>
      <c r="S25" s="141"/>
      <c r="T25" s="141"/>
      <c r="U25" s="141"/>
      <c r="V25" s="141"/>
    </row>
    <row r="26" spans="1:22" s="65" customFormat="1" x14ac:dyDescent="0.25">
      <c r="A26" s="50" t="s">
        <v>29</v>
      </c>
      <c r="B26" s="154">
        <v>0</v>
      </c>
      <c r="C26" s="154">
        <v>0</v>
      </c>
      <c r="D26" s="154">
        <v>0</v>
      </c>
      <c r="E26" s="154">
        <v>4.5353971876038089E-4</v>
      </c>
      <c r="F26" s="154">
        <v>7.5717765615090091E-3</v>
      </c>
      <c r="G26" s="154">
        <v>5.9859890804610421E-3</v>
      </c>
      <c r="H26" s="154">
        <v>4.0819056279156876E-3</v>
      </c>
      <c r="I26" s="154">
        <v>8.0909737757006543E-3</v>
      </c>
      <c r="J26" s="154">
        <v>2.4882639477940262E-2</v>
      </c>
      <c r="K26" s="154">
        <v>1.741391791706827E-2</v>
      </c>
      <c r="L26" s="157">
        <f t="shared" si="0"/>
        <v>1.7117321886489404E-2</v>
      </c>
      <c r="M26" s="162">
        <v>0</v>
      </c>
      <c r="N26" s="162">
        <f t="shared" si="2"/>
        <v>1.909112877253536</v>
      </c>
      <c r="O26" s="141"/>
      <c r="P26" s="141"/>
      <c r="Q26" s="141"/>
      <c r="R26" s="141"/>
      <c r="S26" s="141"/>
      <c r="T26" s="141"/>
      <c r="U26" s="141"/>
      <c r="V26" s="141"/>
    </row>
    <row r="27" spans="1:22" s="65" customFormat="1" x14ac:dyDescent="0.25">
      <c r="A27" s="260" t="s">
        <v>93</v>
      </c>
      <c r="B27" s="111">
        <v>0</v>
      </c>
      <c r="C27" s="111">
        <v>4.1522393649796423E-3</v>
      </c>
      <c r="D27" s="111">
        <v>6.4015748351011455E-3</v>
      </c>
      <c r="E27" s="111">
        <v>0</v>
      </c>
      <c r="F27" s="111">
        <v>0</v>
      </c>
      <c r="G27" s="111">
        <v>4.556607807288322E-3</v>
      </c>
      <c r="H27" s="111">
        <v>0</v>
      </c>
      <c r="I27" s="111">
        <v>0</v>
      </c>
      <c r="J27" s="111">
        <v>0</v>
      </c>
      <c r="K27" s="111">
        <v>1.1999395715124355E-2</v>
      </c>
      <c r="L27" s="246">
        <f t="shared" si="0"/>
        <v>1.1795020504709321E-2</v>
      </c>
      <c r="M27" s="247">
        <v>0</v>
      </c>
      <c r="N27" s="247">
        <f>K27/G27-1</f>
        <v>1.6334054240813196</v>
      </c>
      <c r="O27" s="141"/>
      <c r="P27" s="141"/>
      <c r="Q27" s="141"/>
      <c r="R27" s="141"/>
      <c r="S27" s="141"/>
      <c r="T27" s="141"/>
      <c r="U27" s="141"/>
      <c r="V27" s="141"/>
    </row>
    <row r="28" spans="1:22" s="65" customFormat="1" x14ac:dyDescent="0.25">
      <c r="A28" s="261" t="s">
        <v>134</v>
      </c>
      <c r="K28" s="154"/>
      <c r="O28" s="141"/>
      <c r="P28" s="141"/>
      <c r="Q28" s="141"/>
      <c r="R28" s="141"/>
      <c r="S28" s="141"/>
      <c r="T28" s="141"/>
      <c r="U28" s="141"/>
      <c r="V28" s="141"/>
    </row>
    <row r="29" spans="1:22" s="65" customFormat="1" x14ac:dyDescent="0.25">
      <c r="K29" s="154"/>
      <c r="O29" s="141"/>
      <c r="P29" s="141"/>
      <c r="Q29" s="141"/>
      <c r="R29" s="141"/>
      <c r="S29" s="141"/>
      <c r="T29" s="141"/>
      <c r="U29" s="141"/>
      <c r="V29" s="141"/>
    </row>
    <row r="30" spans="1:22" s="65" customFormat="1" x14ac:dyDescent="0.25">
      <c r="K30" s="154"/>
      <c r="O30" s="141"/>
      <c r="P30" s="141"/>
      <c r="Q30" s="141"/>
      <c r="R30" s="141"/>
      <c r="S30" s="141"/>
      <c r="T30" s="141"/>
      <c r="U30" s="141"/>
      <c r="V30" s="141"/>
    </row>
    <row r="31" spans="1:22" s="65" customFormat="1" x14ac:dyDescent="0.25">
      <c r="K31" s="154"/>
      <c r="O31" s="141"/>
      <c r="P31" s="141"/>
      <c r="Q31" s="141"/>
      <c r="R31" s="141"/>
      <c r="S31" s="141"/>
      <c r="T31" s="141"/>
      <c r="U31" s="141"/>
      <c r="V31" s="141"/>
    </row>
    <row r="32" spans="1:22" s="65" customFormat="1" x14ac:dyDescent="0.25">
      <c r="K32" s="154"/>
      <c r="O32" s="141"/>
      <c r="P32" s="141"/>
      <c r="Q32" s="141"/>
      <c r="R32" s="141"/>
      <c r="S32" s="141"/>
      <c r="T32" s="141"/>
      <c r="U32" s="141"/>
      <c r="V32" s="141"/>
    </row>
    <row r="33" spans="1:30" s="65" customFormat="1" x14ac:dyDescent="0.25">
      <c r="K33" s="154"/>
      <c r="O33" s="141"/>
      <c r="P33" s="141"/>
      <c r="Q33" s="141"/>
      <c r="R33" s="141"/>
      <c r="S33" s="141"/>
      <c r="T33" s="141"/>
      <c r="U33" s="141"/>
      <c r="V33" s="141"/>
    </row>
    <row r="34" spans="1:30" s="65" customFormat="1" x14ac:dyDescent="0.25">
      <c r="K34" s="154"/>
      <c r="O34" s="141"/>
      <c r="P34" s="141"/>
      <c r="Q34" s="141"/>
      <c r="R34" s="141"/>
      <c r="S34" s="141"/>
      <c r="T34" s="141"/>
      <c r="U34" s="141"/>
      <c r="V34" s="141"/>
    </row>
    <row r="35" spans="1:30" s="65" customFormat="1" x14ac:dyDescent="0.25">
      <c r="K35" s="154"/>
      <c r="O35" s="141"/>
      <c r="P35" s="141"/>
      <c r="Q35" s="141"/>
      <c r="R35" s="141"/>
      <c r="S35" s="141"/>
      <c r="T35" s="141"/>
      <c r="U35" s="141"/>
      <c r="V35" s="141"/>
    </row>
    <row r="36" spans="1:30" s="65" customFormat="1" x14ac:dyDescent="0.25">
      <c r="K36" s="154"/>
      <c r="O36" s="141"/>
      <c r="P36" s="141"/>
      <c r="Q36" s="141"/>
      <c r="R36" s="141"/>
      <c r="S36" s="141"/>
      <c r="T36" s="141"/>
      <c r="U36" s="141"/>
      <c r="V36" s="141"/>
    </row>
    <row r="37" spans="1:30" s="65" customFormat="1" x14ac:dyDescent="0.25">
      <c r="A37" s="50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O37" s="141"/>
      <c r="P37" s="141"/>
      <c r="Q37" s="141"/>
      <c r="R37" s="141"/>
      <c r="S37" s="141"/>
      <c r="T37" s="141"/>
      <c r="U37" s="141"/>
      <c r="V37" s="141"/>
    </row>
    <row r="38" spans="1:30" s="65" customFormat="1" x14ac:dyDescent="0.25">
      <c r="A38" s="13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O38" s="141"/>
      <c r="P38" s="141"/>
      <c r="Q38" s="141"/>
      <c r="R38" s="141"/>
      <c r="S38" s="141"/>
      <c r="T38" s="141"/>
      <c r="U38" s="141"/>
      <c r="V38" s="141"/>
    </row>
    <row r="39" spans="1:30" s="65" customFormat="1" x14ac:dyDescent="0.25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V39" s="141"/>
      <c r="W39" s="141"/>
      <c r="X39" s="141"/>
      <c r="Y39" s="141"/>
      <c r="Z39" s="141"/>
      <c r="AA39" s="141"/>
      <c r="AB39" s="141"/>
      <c r="AC39" s="141"/>
      <c r="AD39" s="141"/>
    </row>
    <row r="40" spans="1:30" s="65" customFormat="1" x14ac:dyDescent="0.25">
      <c r="V40" s="141"/>
      <c r="W40" s="141"/>
      <c r="X40" s="141"/>
      <c r="Y40" s="141"/>
      <c r="Z40" s="141"/>
      <c r="AA40" s="141"/>
      <c r="AB40" s="141"/>
      <c r="AC40" s="141"/>
      <c r="AD40" s="141"/>
    </row>
    <row r="41" spans="1:30" x14ac:dyDescent="0.2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</row>
    <row r="42" spans="1:30" x14ac:dyDescent="0.25">
      <c r="A42" s="50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264"/>
      <c r="M42" s="264"/>
      <c r="N42" s="264"/>
      <c r="O42" s="264"/>
      <c r="P42" s="264"/>
      <c r="Q42" s="264"/>
      <c r="R42" s="264"/>
      <c r="S42" s="264"/>
      <c r="T42" s="264"/>
      <c r="U42" s="264"/>
    </row>
    <row r="43" spans="1:30" x14ac:dyDescent="0.25">
      <c r="A43" s="50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264"/>
      <c r="M43" s="264"/>
      <c r="N43" s="264"/>
      <c r="O43" s="264"/>
      <c r="P43" s="264"/>
      <c r="Q43" s="264"/>
      <c r="R43" s="264"/>
      <c r="S43" s="264"/>
      <c r="T43" s="264"/>
      <c r="U43" s="264"/>
    </row>
    <row r="44" spans="1:30" x14ac:dyDescent="0.25">
      <c r="A44" s="50" t="s">
        <v>23</v>
      </c>
      <c r="B44" s="59">
        <v>48.311494064192814</v>
      </c>
      <c r="C44" s="59">
        <v>58.908059492505238</v>
      </c>
      <c r="D44" s="59">
        <v>55.977508910189293</v>
      </c>
      <c r="E44" s="59">
        <v>60.261983391501353</v>
      </c>
      <c r="F44" s="59">
        <v>68.418921942950234</v>
      </c>
      <c r="G44" s="59">
        <v>67.4979746806696</v>
      </c>
      <c r="H44" s="59">
        <v>66.610129686078551</v>
      </c>
      <c r="I44" s="59">
        <v>70.12229391185754</v>
      </c>
      <c r="J44" s="59">
        <v>77.126147128638237</v>
      </c>
      <c r="K44" s="59">
        <v>79.638603316604971</v>
      </c>
      <c r="L44" s="264"/>
      <c r="M44" s="264"/>
      <c r="N44" s="264"/>
      <c r="O44" s="264"/>
      <c r="P44" s="264"/>
      <c r="Q44" s="264"/>
      <c r="R44" s="264"/>
      <c r="S44" s="264"/>
      <c r="T44" s="264"/>
      <c r="U44" s="264"/>
    </row>
    <row r="45" spans="1:30" x14ac:dyDescent="0.25">
      <c r="A45" s="50" t="s">
        <v>27</v>
      </c>
      <c r="B45" s="59">
        <v>3.805955735015663</v>
      </c>
      <c r="C45" s="59">
        <v>4.6968615258738762</v>
      </c>
      <c r="D45" s="59">
        <v>5.128790516703587</v>
      </c>
      <c r="E45" s="59">
        <v>3.8019267901709628</v>
      </c>
      <c r="F45" s="59">
        <v>2.9078856917694806</v>
      </c>
      <c r="G45" s="59">
        <v>3.3410009524315645</v>
      </c>
      <c r="H45" s="59">
        <v>3.2560669107810707</v>
      </c>
      <c r="I45" s="59">
        <v>1.8281991772261901</v>
      </c>
      <c r="J45" s="59">
        <v>1.5451525556691095</v>
      </c>
      <c r="K45" s="59">
        <v>14.979791475265781</v>
      </c>
      <c r="L45" s="264"/>
      <c r="M45" s="264"/>
      <c r="N45" s="264"/>
      <c r="O45" s="264"/>
      <c r="P45" s="264"/>
      <c r="Q45" s="264"/>
      <c r="R45" s="264"/>
      <c r="S45" s="264"/>
      <c r="T45" s="264"/>
      <c r="U45" s="264"/>
    </row>
    <row r="46" spans="1:30" x14ac:dyDescent="0.25">
      <c r="A46" s="50" t="s">
        <v>28</v>
      </c>
      <c r="B46" s="59">
        <v>1.3682968062975738</v>
      </c>
      <c r="C46" s="59">
        <v>0.7613774865678633</v>
      </c>
      <c r="D46" s="59">
        <v>0.90409978239292765</v>
      </c>
      <c r="E46" s="59">
        <v>0.67775821404301628</v>
      </c>
      <c r="F46" s="59">
        <v>0.35748210307105643</v>
      </c>
      <c r="G46" s="59">
        <v>0.72160919788641664</v>
      </c>
      <c r="H46" s="59">
        <v>1.0072578415401392</v>
      </c>
      <c r="I46" s="59">
        <v>0.78008964005610348</v>
      </c>
      <c r="J46" s="59">
        <v>1.0644876741287987</v>
      </c>
      <c r="K46" s="59">
        <v>1.9758208276516882</v>
      </c>
      <c r="L46" s="63"/>
      <c r="M46" s="63"/>
      <c r="N46" s="63"/>
      <c r="O46" s="63"/>
      <c r="P46" s="63"/>
      <c r="Q46" s="63"/>
      <c r="R46" s="63"/>
      <c r="S46" s="134"/>
      <c r="T46" s="264"/>
      <c r="U46" s="264"/>
    </row>
    <row r="47" spans="1:30" x14ac:dyDescent="0.25">
      <c r="A47" s="50" t="s">
        <v>36</v>
      </c>
      <c r="B47" s="59">
        <v>0.11978718293095007</v>
      </c>
      <c r="C47" s="59">
        <v>0.1295976701397723</v>
      </c>
      <c r="D47" s="59">
        <v>0</v>
      </c>
      <c r="E47" s="59">
        <v>0</v>
      </c>
      <c r="F47" s="59">
        <v>7.6196918408483985E-2</v>
      </c>
      <c r="G47" s="59">
        <v>5.0290505597638716E-2</v>
      </c>
      <c r="H47" s="59">
        <v>7.0554948936869713E-2</v>
      </c>
      <c r="I47" s="59">
        <v>4.8123204709033508E-2</v>
      </c>
      <c r="J47" s="59">
        <v>4.339616411435738E-3</v>
      </c>
      <c r="K47" s="59">
        <v>1.9235429871924785</v>
      </c>
      <c r="L47" s="63"/>
      <c r="M47" s="63"/>
      <c r="N47" s="63"/>
      <c r="O47" s="63"/>
      <c r="P47" s="63"/>
      <c r="Q47" s="63"/>
      <c r="R47" s="63"/>
      <c r="S47" s="134"/>
      <c r="T47" s="264"/>
      <c r="U47" s="264"/>
    </row>
    <row r="48" spans="1:30" x14ac:dyDescent="0.25">
      <c r="A48" s="50" t="s">
        <v>24</v>
      </c>
      <c r="B48" s="59">
        <v>0.36162795237506873</v>
      </c>
      <c r="C48" s="59">
        <v>0.32683185958473854</v>
      </c>
      <c r="D48" s="59">
        <v>0.51475080707729737</v>
      </c>
      <c r="E48" s="59">
        <v>2.3745524308051666</v>
      </c>
      <c r="F48" s="59">
        <v>2.0426663602216886</v>
      </c>
      <c r="G48" s="59">
        <v>2.5363247473801365</v>
      </c>
      <c r="H48" s="59">
        <v>0.5967257869431245</v>
      </c>
      <c r="I48" s="59">
        <v>0.57244391102334446</v>
      </c>
      <c r="J48" s="59">
        <v>0.58519750538230608</v>
      </c>
      <c r="K48" s="59">
        <v>0.71301304902679241</v>
      </c>
      <c r="L48" s="63"/>
      <c r="M48" s="63"/>
      <c r="N48" s="63"/>
      <c r="O48" s="63"/>
      <c r="P48" s="63"/>
      <c r="Q48" s="63"/>
      <c r="R48" s="63"/>
      <c r="S48" s="134"/>
      <c r="T48" s="264"/>
      <c r="U48" s="264"/>
    </row>
    <row r="49" spans="1:21" x14ac:dyDescent="0.25">
      <c r="A49" s="50" t="s">
        <v>33</v>
      </c>
      <c r="B49" s="59">
        <v>3.2367153277443994</v>
      </c>
      <c r="C49" s="59">
        <v>2.9972612858022005</v>
      </c>
      <c r="D49" s="59">
        <v>3.271883428574712</v>
      </c>
      <c r="E49" s="59">
        <v>1.8622398858221574</v>
      </c>
      <c r="F49" s="59">
        <v>0.6592525157963407</v>
      </c>
      <c r="G49" s="59">
        <v>7.567373297276804E-2</v>
      </c>
      <c r="H49" s="59">
        <v>0.43616096092637896</v>
      </c>
      <c r="I49" s="59">
        <v>0.83319263577299052</v>
      </c>
      <c r="J49" s="59">
        <v>0.696712761732176</v>
      </c>
      <c r="K49" s="59">
        <v>0.54414986007883892</v>
      </c>
      <c r="L49" s="63"/>
      <c r="M49" s="63"/>
      <c r="N49" s="63"/>
      <c r="O49" s="63"/>
      <c r="P49" s="63"/>
      <c r="Q49" s="63"/>
      <c r="R49" s="63"/>
      <c r="S49" s="134"/>
      <c r="T49" s="264"/>
      <c r="U49" s="264"/>
    </row>
    <row r="50" spans="1:21" x14ac:dyDescent="0.25">
      <c r="A50" s="50" t="s">
        <v>97</v>
      </c>
      <c r="B50" s="59">
        <v>0</v>
      </c>
      <c r="C50" s="59">
        <v>0.3293662065154922</v>
      </c>
      <c r="D50" s="59">
        <v>0</v>
      </c>
      <c r="E50" s="59">
        <v>0</v>
      </c>
      <c r="F50" s="59">
        <v>0.3881686864032729</v>
      </c>
      <c r="G50" s="59">
        <v>0.21084910696491307</v>
      </c>
      <c r="H50" s="59">
        <v>0.3446469008388805</v>
      </c>
      <c r="I50" s="59">
        <v>0.96860188399174907</v>
      </c>
      <c r="J50" s="59">
        <v>0.37179360662161931</v>
      </c>
      <c r="K50" s="59">
        <v>0.49638283718425452</v>
      </c>
      <c r="L50" s="63"/>
      <c r="M50" s="63"/>
      <c r="N50" s="63"/>
      <c r="O50" s="63"/>
      <c r="P50" s="63"/>
      <c r="Q50" s="63"/>
      <c r="R50" s="63"/>
      <c r="S50" s="134"/>
      <c r="T50" s="264"/>
      <c r="U50" s="264"/>
    </row>
    <row r="51" spans="1:21" x14ac:dyDescent="0.25">
      <c r="A51" s="50" t="s">
        <v>31</v>
      </c>
      <c r="B51" s="59">
        <v>0.45628407498744616</v>
      </c>
      <c r="C51" s="59">
        <v>1.3417749956942056</v>
      </c>
      <c r="D51" s="59">
        <v>0.54710441088799755</v>
      </c>
      <c r="E51" s="59">
        <v>0.62593658985617229</v>
      </c>
      <c r="F51" s="59">
        <v>0.81182830352203283</v>
      </c>
      <c r="G51" s="59">
        <v>0.92624674985484123</v>
      </c>
      <c r="H51" s="59">
        <v>0.73979470094485755</v>
      </c>
      <c r="I51" s="59">
        <v>0.71013272980644915</v>
      </c>
      <c r="J51" s="59">
        <v>0.7569085495396618</v>
      </c>
      <c r="K51" s="59">
        <v>0.48699474704034429</v>
      </c>
      <c r="L51" s="63"/>
      <c r="M51" s="63"/>
      <c r="N51" s="63"/>
      <c r="O51" s="63"/>
      <c r="P51" s="63"/>
      <c r="Q51" s="63"/>
      <c r="R51" s="63"/>
      <c r="S51" s="134"/>
      <c r="T51" s="264"/>
      <c r="U51" s="264"/>
    </row>
    <row r="52" spans="1:21" x14ac:dyDescent="0.25">
      <c r="A52" s="50" t="s">
        <v>37</v>
      </c>
      <c r="B52" s="59">
        <v>0</v>
      </c>
      <c r="C52" s="59">
        <v>4.6967485517403505E-2</v>
      </c>
      <c r="D52" s="59">
        <v>8.2861466645408305E-2</v>
      </c>
      <c r="E52" s="59">
        <v>7.6834878253216068E-2</v>
      </c>
      <c r="F52" s="59">
        <v>0.11617818388350383</v>
      </c>
      <c r="G52" s="59">
        <v>9.1765187315697036E-2</v>
      </c>
      <c r="H52" s="59">
        <v>9.5804928516842983E-2</v>
      </c>
      <c r="I52" s="59">
        <v>9.1089452393155884E-2</v>
      </c>
      <c r="J52" s="59">
        <v>0.11103951073864213</v>
      </c>
      <c r="K52" s="59">
        <v>0.19532717344236275</v>
      </c>
      <c r="L52" s="63"/>
      <c r="M52" s="63"/>
      <c r="N52" s="63"/>
      <c r="O52" s="63"/>
      <c r="P52" s="63"/>
      <c r="Q52" s="63"/>
      <c r="R52" s="63"/>
      <c r="S52" s="134"/>
      <c r="T52" s="264"/>
      <c r="U52" s="264"/>
    </row>
    <row r="53" spans="1:21" x14ac:dyDescent="0.25">
      <c r="A53" s="50" t="s">
        <v>30</v>
      </c>
      <c r="B53" s="59">
        <v>0.17833161220447241</v>
      </c>
      <c r="C53" s="59">
        <v>0.13358163407930351</v>
      </c>
      <c r="D53" s="59">
        <v>0.23872830974341119</v>
      </c>
      <c r="E53" s="59">
        <v>0.14257786759007329</v>
      </c>
      <c r="F53" s="59">
        <v>0.20659339138217558</v>
      </c>
      <c r="G53" s="59">
        <v>0.27791818293680831</v>
      </c>
      <c r="H53" s="59">
        <v>0.30550628298386873</v>
      </c>
      <c r="I53" s="59">
        <v>0.27222884293579125</v>
      </c>
      <c r="J53" s="59">
        <v>0.17351486040433309</v>
      </c>
      <c r="K53" s="59">
        <v>0.15051576493319993</v>
      </c>
      <c r="L53" s="63"/>
      <c r="M53" s="63"/>
      <c r="N53" s="63"/>
      <c r="O53" s="63"/>
      <c r="P53" s="63"/>
      <c r="Q53" s="63"/>
      <c r="R53" s="63"/>
      <c r="S53" s="134"/>
      <c r="T53" s="264"/>
      <c r="U53" s="264"/>
    </row>
    <row r="54" spans="1:21" x14ac:dyDescent="0.25">
      <c r="A54" s="50" t="s">
        <v>113</v>
      </c>
      <c r="B54" s="59">
        <v>0</v>
      </c>
      <c r="C54" s="59">
        <v>2.6495010549011194E-2</v>
      </c>
      <c r="D54" s="59">
        <v>0</v>
      </c>
      <c r="E54" s="59">
        <v>1.3384982632659729E-2</v>
      </c>
      <c r="F54" s="59">
        <v>0</v>
      </c>
      <c r="G54" s="59">
        <v>0</v>
      </c>
      <c r="H54" s="59">
        <v>0</v>
      </c>
      <c r="I54" s="59">
        <v>0</v>
      </c>
      <c r="J54" s="59">
        <v>0.12798463951743175</v>
      </c>
      <c r="K54" s="59">
        <v>0.12696629653540206</v>
      </c>
      <c r="L54" s="63"/>
      <c r="M54" s="63"/>
      <c r="N54" s="63"/>
      <c r="O54" s="63"/>
      <c r="P54" s="63"/>
      <c r="Q54" s="63"/>
      <c r="R54" s="63"/>
      <c r="S54" s="134"/>
      <c r="T54" s="264"/>
      <c r="U54" s="264"/>
    </row>
    <row r="55" spans="1:21" x14ac:dyDescent="0.25">
      <c r="A55" s="50" t="s">
        <v>41</v>
      </c>
      <c r="B55" s="59">
        <v>0.1292135341393135</v>
      </c>
      <c r="C55" s="59">
        <v>4.0263578829800355E-2</v>
      </c>
      <c r="D55" s="59">
        <v>1.3590313584706339E-2</v>
      </c>
      <c r="E55" s="59">
        <v>7.4343844884865755E-3</v>
      </c>
      <c r="F55" s="59">
        <v>5.1794878538733158E-2</v>
      </c>
      <c r="G55" s="59">
        <v>9.9991465045053393E-2</v>
      </c>
      <c r="H55" s="59">
        <v>0.15632276394254399</v>
      </c>
      <c r="I55" s="59">
        <v>1.9856668364024763E-2</v>
      </c>
      <c r="J55" s="59">
        <v>4.4035209598497327E-2</v>
      </c>
      <c r="K55" s="59">
        <v>8.288408126822211E-2</v>
      </c>
      <c r="L55" s="63"/>
      <c r="M55" s="63"/>
      <c r="N55" s="63"/>
      <c r="O55" s="63"/>
      <c r="P55" s="63"/>
      <c r="Q55" s="63"/>
      <c r="R55" s="63"/>
      <c r="S55" s="134"/>
      <c r="T55" s="264"/>
      <c r="U55" s="264"/>
    </row>
    <row r="56" spans="1:21" x14ac:dyDescent="0.25">
      <c r="A56" s="50" t="s">
        <v>25</v>
      </c>
      <c r="B56" s="59">
        <v>0.46190021713802337</v>
      </c>
      <c r="C56" s="59">
        <v>0.291372997586547</v>
      </c>
      <c r="D56" s="59">
        <v>0.27866077100716102</v>
      </c>
      <c r="E56" s="59">
        <v>0.20845181072216137</v>
      </c>
      <c r="F56" s="59">
        <v>8.3685700940527727E-2</v>
      </c>
      <c r="G56" s="59">
        <v>0.30425730518789296</v>
      </c>
      <c r="H56" s="59">
        <v>0.32810360035026981</v>
      </c>
      <c r="I56" s="59">
        <v>8.343483266710186E-2</v>
      </c>
      <c r="J56" s="59">
        <v>8.0031000314753187E-2</v>
      </c>
      <c r="K56" s="59">
        <v>7.6825771055618164E-2</v>
      </c>
      <c r="L56" s="63"/>
      <c r="M56" s="63"/>
      <c r="N56" s="63"/>
      <c r="O56" s="63"/>
      <c r="P56" s="63"/>
      <c r="Q56" s="63"/>
      <c r="R56" s="63"/>
      <c r="S56" s="134"/>
      <c r="T56" s="264"/>
      <c r="U56" s="264"/>
    </row>
    <row r="57" spans="1:21" x14ac:dyDescent="0.25">
      <c r="A57" s="50" t="s">
        <v>104</v>
      </c>
      <c r="B57" s="59">
        <v>0</v>
      </c>
      <c r="C57" s="59">
        <v>0</v>
      </c>
      <c r="D57" s="59">
        <v>0</v>
      </c>
      <c r="E57" s="59">
        <v>0</v>
      </c>
      <c r="F57" s="59">
        <v>0</v>
      </c>
      <c r="G57" s="59">
        <v>1.2371200159990804E-2</v>
      </c>
      <c r="H57" s="59">
        <v>0.11618502853241992</v>
      </c>
      <c r="I57" s="59">
        <v>1.8171264907923756E-2</v>
      </c>
      <c r="J57" s="59">
        <v>1.5756712208238609E-2</v>
      </c>
      <c r="K57" s="59">
        <v>7.3536685031554111E-2</v>
      </c>
      <c r="L57" s="63"/>
      <c r="M57" s="63"/>
      <c r="N57" s="63"/>
      <c r="O57" s="63"/>
      <c r="P57" s="63"/>
      <c r="Q57" s="63"/>
      <c r="R57" s="63"/>
      <c r="S57" s="134"/>
      <c r="T57" s="264"/>
      <c r="U57" s="264"/>
    </row>
    <row r="58" spans="1:21" x14ac:dyDescent="0.25">
      <c r="A58" s="50" t="s">
        <v>26</v>
      </c>
      <c r="B58" s="59">
        <v>0.26323378710550271</v>
      </c>
      <c r="C58" s="59">
        <v>9.5571195512571455E-2</v>
      </c>
      <c r="D58" s="59">
        <v>0.17441964924071682</v>
      </c>
      <c r="E58" s="59">
        <v>8.9686935818969638E-2</v>
      </c>
      <c r="F58" s="59">
        <v>0.15947605197623782</v>
      </c>
      <c r="G58" s="59">
        <v>0.29043136195645286</v>
      </c>
      <c r="H58" s="59">
        <v>0.16786711484294542</v>
      </c>
      <c r="I58" s="59">
        <v>0.12366294279117275</v>
      </c>
      <c r="J58" s="59">
        <v>0.20990996647953075</v>
      </c>
      <c r="K58" s="59">
        <v>6.6736555304356099E-2</v>
      </c>
      <c r="L58" s="63"/>
      <c r="M58" s="63"/>
      <c r="N58" s="63"/>
      <c r="O58" s="63"/>
      <c r="P58" s="63"/>
      <c r="Q58" s="63"/>
      <c r="R58" s="63"/>
      <c r="S58" s="134"/>
      <c r="T58" s="264"/>
      <c r="U58" s="264"/>
    </row>
    <row r="59" spans="1:21" x14ac:dyDescent="0.25">
      <c r="A59" s="50" t="s">
        <v>39</v>
      </c>
      <c r="B59" s="59">
        <v>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2.6523346034087004E-2</v>
      </c>
      <c r="K59" s="59">
        <v>5.9826204593049943E-2</v>
      </c>
      <c r="L59" s="63"/>
      <c r="M59" s="63"/>
      <c r="N59" s="63"/>
      <c r="O59" s="63"/>
      <c r="P59" s="63"/>
      <c r="Q59" s="63"/>
      <c r="R59" s="63"/>
      <c r="S59" s="134"/>
      <c r="T59" s="264"/>
      <c r="U59" s="264"/>
    </row>
    <row r="60" spans="1:21" x14ac:dyDescent="0.25">
      <c r="A60" s="50" t="s">
        <v>110</v>
      </c>
      <c r="B60" s="59">
        <v>0</v>
      </c>
      <c r="C60" s="59">
        <v>8.6186904568516032E-4</v>
      </c>
      <c r="D60" s="59">
        <v>0</v>
      </c>
      <c r="E60" s="59">
        <v>8.314176814011677E-2</v>
      </c>
      <c r="F60" s="59">
        <v>2.5003407690695492E-2</v>
      </c>
      <c r="G60" s="59">
        <v>1.0620959556992111E-2</v>
      </c>
      <c r="H60" s="59">
        <v>2.693800739511159E-3</v>
      </c>
      <c r="I60" s="59">
        <v>7.8483536504694987E-2</v>
      </c>
      <c r="J60" s="59">
        <v>6.1888157522704398E-3</v>
      </c>
      <c r="K60" s="59">
        <v>5.8584902686248788E-2</v>
      </c>
      <c r="L60" s="63"/>
      <c r="M60" s="63"/>
      <c r="N60" s="63"/>
      <c r="O60" s="63"/>
      <c r="P60" s="63"/>
      <c r="Q60" s="63"/>
      <c r="R60" s="63"/>
      <c r="S60" s="134"/>
      <c r="T60" s="264"/>
      <c r="U60" s="264"/>
    </row>
    <row r="61" spans="1:21" x14ac:dyDescent="0.25">
      <c r="A61" s="50" t="s">
        <v>96</v>
      </c>
      <c r="B61" s="59">
        <v>4.0209443890819818E-2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0.33029484571086187</v>
      </c>
      <c r="I61" s="59">
        <v>0.32035204180643378</v>
      </c>
      <c r="J61" s="59">
        <v>0.18405119173519779</v>
      </c>
      <c r="K61" s="59">
        <v>4.3075307991872688E-2</v>
      </c>
      <c r="L61" s="63"/>
      <c r="M61" s="63"/>
      <c r="N61" s="63"/>
      <c r="O61" s="63"/>
      <c r="P61" s="63"/>
      <c r="Q61" s="63"/>
      <c r="R61" s="63"/>
      <c r="S61" s="134"/>
      <c r="T61" s="264"/>
      <c r="U61" s="264"/>
    </row>
    <row r="62" spans="1:21" x14ac:dyDescent="0.25">
      <c r="A62" s="50" t="s">
        <v>29</v>
      </c>
      <c r="B62" s="59">
        <v>0</v>
      </c>
      <c r="C62" s="59">
        <v>0</v>
      </c>
      <c r="D62" s="59">
        <v>0</v>
      </c>
      <c r="E62" s="59">
        <v>4.5353971876038089E-4</v>
      </c>
      <c r="F62" s="59">
        <v>7.5717765615090091E-3</v>
      </c>
      <c r="G62" s="59">
        <v>5.9859890804610421E-3</v>
      </c>
      <c r="H62" s="59">
        <v>4.0819056279156876E-3</v>
      </c>
      <c r="I62" s="59">
        <v>8.0909737757006543E-3</v>
      </c>
      <c r="J62" s="59">
        <v>2.4882639477940262E-2</v>
      </c>
      <c r="K62" s="59">
        <v>1.741391791706827E-2</v>
      </c>
      <c r="L62" s="63"/>
      <c r="M62" s="63"/>
      <c r="N62" s="63"/>
      <c r="O62" s="63"/>
      <c r="P62" s="63"/>
      <c r="Q62" s="63"/>
      <c r="R62" s="63"/>
      <c r="S62" s="134"/>
      <c r="T62" s="264"/>
      <c r="U62" s="264"/>
    </row>
    <row r="63" spans="1:21" x14ac:dyDescent="0.25">
      <c r="A63" s="50" t="s">
        <v>93</v>
      </c>
      <c r="B63" s="59">
        <v>0</v>
      </c>
      <c r="C63" s="59">
        <v>4.1522393649796423E-3</v>
      </c>
      <c r="D63" s="59">
        <v>6.4015748351011455E-3</v>
      </c>
      <c r="E63" s="59">
        <v>0</v>
      </c>
      <c r="F63" s="59">
        <v>0</v>
      </c>
      <c r="G63" s="59">
        <v>4.556607807288322E-3</v>
      </c>
      <c r="H63" s="59">
        <v>0</v>
      </c>
      <c r="I63" s="59">
        <v>0</v>
      </c>
      <c r="J63" s="59">
        <v>0</v>
      </c>
      <c r="K63" s="59">
        <v>1.1999395715124355E-2</v>
      </c>
      <c r="L63" s="63"/>
      <c r="M63" s="63"/>
      <c r="N63" s="63"/>
      <c r="O63" s="63"/>
      <c r="P63" s="63"/>
      <c r="Q63" s="63"/>
      <c r="R63" s="63"/>
      <c r="S63" s="134"/>
      <c r="T63" s="264"/>
      <c r="U63" s="264"/>
    </row>
    <row r="64" spans="1:21" x14ac:dyDescent="0.25">
      <c r="A64" s="265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134"/>
      <c r="T64" s="264"/>
      <c r="U64" s="264"/>
    </row>
    <row r="65" spans="1:21" x14ac:dyDescent="0.25">
      <c r="A65" s="265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134"/>
      <c r="T65" s="264"/>
      <c r="U65" s="264"/>
    </row>
    <row r="66" spans="1:21" x14ac:dyDescent="0.25">
      <c r="A66" s="263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</row>
    <row r="67" spans="1:21" x14ac:dyDescent="0.25">
      <c r="A67" s="263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</row>
    <row r="68" spans="1:21" x14ac:dyDescent="0.25">
      <c r="A68" s="263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</row>
    <row r="69" spans="1:21" x14ac:dyDescent="0.25">
      <c r="A69" s="263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</row>
    <row r="70" spans="1:21" x14ac:dyDescent="0.25">
      <c r="A70" s="263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</row>
    <row r="71" spans="1:21" x14ac:dyDescent="0.25">
      <c r="A71" s="263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</row>
    <row r="72" spans="1:21" x14ac:dyDescent="0.25">
      <c r="A72" s="263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</row>
    <row r="73" spans="1:21" x14ac:dyDescent="0.25">
      <c r="A73" s="263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</row>
    <row r="74" spans="1:21" x14ac:dyDescent="0.25">
      <c r="A74" s="263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</row>
    <row r="75" spans="1:21" x14ac:dyDescent="0.25">
      <c r="A75" s="263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</row>
    <row r="76" spans="1:21" x14ac:dyDescent="0.25">
      <c r="A76" s="263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</row>
    <row r="77" spans="1:21" x14ac:dyDescent="0.25">
      <c r="A77" s="263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</row>
    <row r="78" spans="1:21" x14ac:dyDescent="0.25">
      <c r="A78" s="263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</row>
    <row r="79" spans="1:21" x14ac:dyDescent="0.25">
      <c r="A79" s="263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</row>
    <row r="80" spans="1:21" x14ac:dyDescent="0.25">
      <c r="A80" s="263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</row>
    <row r="81" spans="1:21" x14ac:dyDescent="0.25">
      <c r="A81" s="263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</row>
    <row r="82" spans="1:21" x14ac:dyDescent="0.25">
      <c r="A82" s="263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</row>
    <row r="83" spans="1:21" x14ac:dyDescent="0.25">
      <c r="A83" s="263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</row>
    <row r="84" spans="1:21" x14ac:dyDescent="0.25">
      <c r="A84" s="263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</row>
    <row r="85" spans="1:21" x14ac:dyDescent="0.25">
      <c r="A85" s="263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</row>
    <row r="86" spans="1:21" x14ac:dyDescent="0.25">
      <c r="A86" s="263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</row>
    <row r="87" spans="1:21" x14ac:dyDescent="0.25">
      <c r="A87" s="263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</row>
    <row r="88" spans="1:21" x14ac:dyDescent="0.25">
      <c r="A88" s="263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</row>
    <row r="89" spans="1:21" x14ac:dyDescent="0.25">
      <c r="A89" s="263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</row>
    <row r="90" spans="1:21" x14ac:dyDescent="0.25">
      <c r="A90" s="263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</row>
    <row r="91" spans="1:21" x14ac:dyDescent="0.25">
      <c r="A91" s="263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</row>
    <row r="92" spans="1:21" x14ac:dyDescent="0.25">
      <c r="A92" s="263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</row>
    <row r="93" spans="1:21" x14ac:dyDescent="0.25">
      <c r="A93" s="263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</row>
    <row r="94" spans="1:21" x14ac:dyDescent="0.25">
      <c r="A94" s="263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</row>
    <row r="95" spans="1:21" x14ac:dyDescent="0.25">
      <c r="A95" s="263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</row>
    <row r="96" spans="1:21" x14ac:dyDescent="0.25">
      <c r="A96" s="263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</row>
    <row r="97" spans="1:21" x14ac:dyDescent="0.25">
      <c r="A97" s="263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</row>
    <row r="98" spans="1:21" x14ac:dyDescent="0.25">
      <c r="A98" s="266"/>
    </row>
    <row r="99" spans="1:21" x14ac:dyDescent="0.25">
      <c r="A99" s="266"/>
    </row>
    <row r="100" spans="1:21" x14ac:dyDescent="0.25">
      <c r="A100" s="266"/>
    </row>
    <row r="101" spans="1:21" x14ac:dyDescent="0.25">
      <c r="A101" s="266"/>
    </row>
  </sheetData>
  <sortState ref="A8:L28">
    <sortCondition descending="1" ref="I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P500"/>
  <sheetViews>
    <sheetView workbookViewId="0">
      <selection activeCell="A8" sqref="A8"/>
    </sheetView>
  </sheetViews>
  <sheetFormatPr defaultRowHeight="13.5" x14ac:dyDescent="0.25"/>
  <cols>
    <col min="1" max="1" width="14.140625" style="179" customWidth="1"/>
    <col min="2" max="2" width="35" style="50" customWidth="1"/>
    <col min="3" max="3" width="8.28515625" style="50" customWidth="1"/>
    <col min="4" max="4" width="8" style="50" customWidth="1"/>
    <col min="5" max="5" width="7.28515625" style="50" customWidth="1"/>
    <col min="6" max="6" width="7.140625" style="50" customWidth="1"/>
    <col min="7" max="7" width="8.140625" style="50" customWidth="1"/>
    <col min="8" max="8" width="6" style="50" customWidth="1"/>
    <col min="9" max="9" width="7.85546875" style="50" customWidth="1"/>
    <col min="10" max="10" width="8" style="50" customWidth="1"/>
    <col min="11" max="11" width="7.7109375" style="50" customWidth="1"/>
    <col min="12" max="12" width="7" style="50" customWidth="1"/>
    <col min="13" max="13" width="15.42578125" style="50" customWidth="1"/>
    <col min="14" max="14" width="15.7109375" style="117" customWidth="1"/>
    <col min="15" max="15" width="16.7109375" style="50" customWidth="1"/>
    <col min="16" max="31" width="9.140625" style="116"/>
    <col min="32" max="16384" width="9.140625" style="50"/>
  </cols>
  <sheetData>
    <row r="1" spans="1:31" x14ac:dyDescent="0.25">
      <c r="A1" s="177" t="s">
        <v>45</v>
      </c>
      <c r="B1" s="144"/>
      <c r="C1" s="178"/>
      <c r="D1" s="178"/>
      <c r="E1" s="178"/>
      <c r="F1" s="178"/>
      <c r="G1" s="178"/>
      <c r="H1" s="178"/>
      <c r="I1" s="178"/>
      <c r="J1" s="178"/>
      <c r="K1" s="178"/>
      <c r="L1" s="178"/>
      <c r="N1" s="50"/>
    </row>
    <row r="2" spans="1:31" ht="19.5" customHeight="1" x14ac:dyDescent="0.25">
      <c r="N2" s="50"/>
    </row>
    <row r="3" spans="1:31" x14ac:dyDescent="0.25">
      <c r="A3" s="180" t="s">
        <v>135</v>
      </c>
      <c r="N3" s="50"/>
      <c r="R3" s="288"/>
      <c r="S3" s="288"/>
      <c r="T3" s="181"/>
    </row>
    <row r="4" spans="1:31" ht="17.25" customHeight="1" x14ac:dyDescent="0.25">
      <c r="B4" s="182"/>
      <c r="C4" s="134"/>
      <c r="D4" s="134"/>
      <c r="E4" s="134"/>
      <c r="F4" s="134"/>
      <c r="G4" s="134"/>
      <c r="H4" s="134"/>
      <c r="I4" s="134"/>
      <c r="J4" s="134"/>
      <c r="K4" s="134"/>
      <c r="L4" s="134"/>
      <c r="N4" s="50"/>
    </row>
    <row r="5" spans="1:31" x14ac:dyDescent="0.25">
      <c r="A5" s="177" t="s">
        <v>43</v>
      </c>
      <c r="B5" s="144"/>
      <c r="C5" s="183" t="s">
        <v>70</v>
      </c>
      <c r="D5" s="183" t="s">
        <v>92</v>
      </c>
      <c r="E5" s="183" t="s">
        <v>94</v>
      </c>
      <c r="F5" s="183" t="s">
        <v>95</v>
      </c>
      <c r="G5" s="183" t="s">
        <v>98</v>
      </c>
      <c r="H5" s="183" t="s">
        <v>103</v>
      </c>
      <c r="I5" s="183" t="s">
        <v>105</v>
      </c>
      <c r="J5" s="183" t="s">
        <v>106</v>
      </c>
      <c r="K5" s="183" t="s">
        <v>111</v>
      </c>
      <c r="L5" s="183" t="s">
        <v>114</v>
      </c>
      <c r="M5" s="147" t="s">
        <v>123</v>
      </c>
      <c r="N5" s="148" t="s">
        <v>124</v>
      </c>
      <c r="O5" s="148" t="s">
        <v>125</v>
      </c>
      <c r="Q5" s="181"/>
      <c r="R5" s="140"/>
      <c r="S5" s="140"/>
      <c r="T5" s="140"/>
      <c r="U5" s="140"/>
      <c r="V5" s="140"/>
      <c r="W5" s="140"/>
      <c r="X5" s="140"/>
    </row>
    <row r="6" spans="1:31" x14ac:dyDescent="0.25">
      <c r="A6" s="184" t="s">
        <v>71</v>
      </c>
      <c r="B6" s="144" t="s">
        <v>46</v>
      </c>
      <c r="C6" s="185">
        <v>143.07660487944642</v>
      </c>
      <c r="D6" s="185">
        <v>160.66002630342768</v>
      </c>
      <c r="E6" s="185">
        <v>192.17505839725939</v>
      </c>
      <c r="F6" s="185">
        <v>184.23648374576985</v>
      </c>
      <c r="G6" s="185">
        <v>166.60076576016027</v>
      </c>
      <c r="H6" s="185">
        <v>188.93234254334561</v>
      </c>
      <c r="I6" s="185">
        <v>177.25806500403479</v>
      </c>
      <c r="J6" s="185">
        <v>169.91310837076065</v>
      </c>
      <c r="K6" s="185">
        <v>118.7165060116656</v>
      </c>
      <c r="L6" s="186">
        <v>149.26041851331792</v>
      </c>
      <c r="M6" s="152">
        <f>L6/L$6*100</f>
        <v>100</v>
      </c>
      <c r="N6" s="153">
        <f>L6/K6-1</f>
        <v>0.25728446302699415</v>
      </c>
      <c r="O6" s="153">
        <f>L6/H6-1</f>
        <v>-0.20997952757043703</v>
      </c>
      <c r="Q6" s="141"/>
      <c r="R6" s="141"/>
      <c r="S6" s="141"/>
      <c r="T6" s="141"/>
      <c r="U6" s="141"/>
      <c r="V6" s="141"/>
      <c r="W6" s="141"/>
      <c r="X6" s="141"/>
    </row>
    <row r="7" spans="1:31" s="191" customFormat="1" x14ac:dyDescent="0.25">
      <c r="A7" s="187"/>
      <c r="B7" s="155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9"/>
      <c r="N7" s="190"/>
      <c r="O7" s="190"/>
      <c r="P7" s="116"/>
      <c r="Q7" s="141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</row>
    <row r="8" spans="1:31" s="191" customFormat="1" x14ac:dyDescent="0.25">
      <c r="A8" s="192">
        <v>0</v>
      </c>
      <c r="B8" s="193" t="s">
        <v>90</v>
      </c>
      <c r="C8" s="90">
        <v>44.080710501685523</v>
      </c>
      <c r="D8" s="90">
        <v>55.812799930326449</v>
      </c>
      <c r="E8" s="90">
        <v>66.374653863779855</v>
      </c>
      <c r="F8" s="161">
        <v>63.010816350906779</v>
      </c>
      <c r="G8" s="161">
        <v>62.317678285463266</v>
      </c>
      <c r="H8" s="161">
        <v>72.001585045949682</v>
      </c>
      <c r="I8" s="161">
        <v>67.62770353302129</v>
      </c>
      <c r="J8" s="161">
        <v>67.336093443319356</v>
      </c>
      <c r="K8" s="161">
        <v>59.521241324621066</v>
      </c>
      <c r="L8" s="161">
        <v>74.265741141097152</v>
      </c>
      <c r="M8" s="194">
        <f t="shared" ref="M8:M17" si="0">L8/L$6*100</f>
        <v>49.755817302944727</v>
      </c>
      <c r="N8" s="162">
        <f t="shared" ref="N8:N17" si="1">L8/K8-1</f>
        <v>0.24771828490708914</v>
      </c>
      <c r="O8" s="162">
        <f t="shared" ref="O8:O17" si="2">L8/H8-1</f>
        <v>3.1445920165542818E-2</v>
      </c>
      <c r="P8" s="116"/>
      <c r="Q8" s="141"/>
      <c r="R8" s="141"/>
      <c r="S8" s="141"/>
      <c r="T8" s="141"/>
      <c r="U8" s="141"/>
      <c r="V8" s="141"/>
      <c r="W8" s="141"/>
      <c r="X8" s="141"/>
      <c r="Y8" s="116"/>
      <c r="Z8" s="116"/>
      <c r="AA8" s="116"/>
      <c r="AB8" s="116"/>
      <c r="AC8" s="116"/>
      <c r="AD8" s="116"/>
      <c r="AE8" s="116"/>
    </row>
    <row r="9" spans="1:31" s="191" customFormat="1" x14ac:dyDescent="0.25">
      <c r="A9" s="192" t="s">
        <v>73</v>
      </c>
      <c r="B9" s="193" t="s">
        <v>91</v>
      </c>
      <c r="C9" s="90">
        <v>0.17321544543293879</v>
      </c>
      <c r="D9" s="90">
        <v>0.10682036831006723</v>
      </c>
      <c r="E9" s="90">
        <v>0.1198032016949781</v>
      </c>
      <c r="F9" s="161">
        <v>0.19077151953317872</v>
      </c>
      <c r="G9" s="161">
        <v>8.8849030204597584E-2</v>
      </c>
      <c r="H9" s="161">
        <v>8.3539839827961399E-2</v>
      </c>
      <c r="I9" s="161">
        <v>2.5933332860104144E-2</v>
      </c>
      <c r="J9" s="161">
        <v>4.8142389810787507E-2</v>
      </c>
      <c r="K9" s="161">
        <v>0.14166255837129663</v>
      </c>
      <c r="L9" s="161">
        <v>7.3496195301032005E-2</v>
      </c>
      <c r="M9" s="194">
        <f t="shared" si="0"/>
        <v>4.9240244689836656E-2</v>
      </c>
      <c r="N9" s="162">
        <f t="shared" si="1"/>
        <v>-0.48118828188603679</v>
      </c>
      <c r="O9" s="162">
        <f t="shared" si="2"/>
        <v>-0.12022580540749028</v>
      </c>
      <c r="P9" s="116"/>
      <c r="Q9" s="141"/>
      <c r="R9" s="141"/>
      <c r="S9" s="141"/>
      <c r="T9" s="141"/>
      <c r="U9" s="141"/>
      <c r="V9" s="141"/>
      <c r="W9" s="141"/>
      <c r="X9" s="141"/>
      <c r="Y9" s="116"/>
      <c r="Z9" s="116"/>
      <c r="AA9" s="116"/>
      <c r="AB9" s="116"/>
      <c r="AC9" s="116"/>
      <c r="AD9" s="116"/>
      <c r="AE9" s="116"/>
    </row>
    <row r="10" spans="1:31" s="191" customFormat="1" x14ac:dyDescent="0.25">
      <c r="A10" s="192" t="s">
        <v>74</v>
      </c>
      <c r="B10" s="193" t="s">
        <v>82</v>
      </c>
      <c r="C10" s="90">
        <v>43.597168268352014</v>
      </c>
      <c r="D10" s="90">
        <v>46.263502117478765</v>
      </c>
      <c r="E10" s="90">
        <v>55.754587259840328</v>
      </c>
      <c r="F10" s="161">
        <v>63.514794527697987</v>
      </c>
      <c r="G10" s="161">
        <v>55.141074307492246</v>
      </c>
      <c r="H10" s="161">
        <v>62.33906615454147</v>
      </c>
      <c r="I10" s="161">
        <v>57.449276215680221</v>
      </c>
      <c r="J10" s="161">
        <v>54.849078920985079</v>
      </c>
      <c r="K10" s="161">
        <v>38.478778207951152</v>
      </c>
      <c r="L10" s="161">
        <v>34.456344359523321</v>
      </c>
      <c r="M10" s="194">
        <f t="shared" si="0"/>
        <v>23.084716432339977</v>
      </c>
      <c r="N10" s="162">
        <f t="shared" si="1"/>
        <v>-0.10453642334196167</v>
      </c>
      <c r="O10" s="162">
        <f t="shared" si="2"/>
        <v>-0.44727525635202126</v>
      </c>
      <c r="P10" s="116"/>
      <c r="Q10" s="141"/>
      <c r="R10" s="141"/>
      <c r="S10" s="141"/>
      <c r="T10" s="141"/>
      <c r="U10" s="141"/>
      <c r="V10" s="141"/>
      <c r="W10" s="141"/>
      <c r="X10" s="141"/>
      <c r="Y10" s="116"/>
      <c r="Z10" s="116"/>
      <c r="AA10" s="116"/>
      <c r="AB10" s="116"/>
      <c r="AC10" s="116"/>
      <c r="AD10" s="116"/>
      <c r="AE10" s="116"/>
    </row>
    <row r="11" spans="1:31" s="191" customFormat="1" x14ac:dyDescent="0.25">
      <c r="A11" s="192" t="s">
        <v>75</v>
      </c>
      <c r="B11" s="193" t="s">
        <v>83</v>
      </c>
      <c r="C11" s="90">
        <v>8.6178538200589183E-2</v>
      </c>
      <c r="D11" s="90">
        <v>0.10788470986839023</v>
      </c>
      <c r="E11" s="90">
        <v>0.12985356496837699</v>
      </c>
      <c r="F11" s="161">
        <v>9.4880828884736798E-2</v>
      </c>
      <c r="G11" s="161">
        <v>0.11315097105387646</v>
      </c>
      <c r="H11" s="161">
        <v>0.12808444772802607</v>
      </c>
      <c r="I11" s="161">
        <v>0.1476291658608902</v>
      </c>
      <c r="J11" s="161">
        <v>0.46496557614291967</v>
      </c>
      <c r="K11" s="161">
        <v>0.1490395806610362</v>
      </c>
      <c r="L11" s="161">
        <v>2.0408246764557856E-2</v>
      </c>
      <c r="M11" s="194">
        <f t="shared" si="0"/>
        <v>1.3672912730535397E-2</v>
      </c>
      <c r="N11" s="162">
        <f t="shared" si="1"/>
        <v>-0.86306827572889677</v>
      </c>
      <c r="O11" s="162">
        <f t="shared" si="2"/>
        <v>-0.84066569262263102</v>
      </c>
      <c r="P11" s="116"/>
      <c r="Q11" s="141"/>
      <c r="R11" s="141"/>
      <c r="S11" s="141"/>
      <c r="T11" s="141"/>
      <c r="U11" s="141"/>
      <c r="V11" s="141"/>
      <c r="W11" s="141"/>
      <c r="X11" s="141"/>
      <c r="Y11" s="116"/>
      <c r="Z11" s="116"/>
      <c r="AA11" s="116"/>
      <c r="AB11" s="116"/>
      <c r="AC11" s="116"/>
      <c r="AD11" s="116"/>
      <c r="AE11" s="116"/>
    </row>
    <row r="12" spans="1:31" s="191" customFormat="1" x14ac:dyDescent="0.25">
      <c r="A12" s="192" t="s">
        <v>76</v>
      </c>
      <c r="B12" s="193" t="s">
        <v>84</v>
      </c>
      <c r="C12" s="90">
        <v>3.3372966274122208E-2</v>
      </c>
      <c r="D12" s="90">
        <v>6.7299555285784948E-2</v>
      </c>
      <c r="E12" s="90">
        <v>7.0417026706808092E-2</v>
      </c>
      <c r="F12" s="161">
        <v>6.339958029098447E-2</v>
      </c>
      <c r="G12" s="161">
        <v>1.207011798173762E-2</v>
      </c>
      <c r="H12" s="161">
        <v>0.10531202301713583</v>
      </c>
      <c r="I12" s="161">
        <v>3.4343339188422353E-3</v>
      </c>
      <c r="J12" s="161">
        <v>1.3259869580885951E-2</v>
      </c>
      <c r="K12" s="161">
        <v>2.3737969924024872E-2</v>
      </c>
      <c r="L12" s="161">
        <v>3.4826191889314649E-2</v>
      </c>
      <c r="M12" s="194">
        <f t="shared" si="0"/>
        <v>2.3332503175453208E-2</v>
      </c>
      <c r="N12" s="162">
        <f t="shared" si="1"/>
        <v>0.46710910835165986</v>
      </c>
      <c r="O12" s="162">
        <f t="shared" si="2"/>
        <v>-0.66930469198518849</v>
      </c>
      <c r="P12" s="116"/>
      <c r="Q12" s="141"/>
      <c r="R12" s="141"/>
      <c r="S12" s="141"/>
      <c r="T12" s="141"/>
      <c r="U12" s="141"/>
      <c r="V12" s="141"/>
      <c r="W12" s="141"/>
      <c r="X12" s="141"/>
      <c r="Y12" s="116"/>
      <c r="Z12" s="116"/>
      <c r="AA12" s="116"/>
      <c r="AB12" s="116"/>
      <c r="AC12" s="116"/>
      <c r="AD12" s="116"/>
      <c r="AE12" s="116"/>
    </row>
    <row r="13" spans="1:31" s="191" customFormat="1" x14ac:dyDescent="0.25">
      <c r="A13" s="192" t="s">
        <v>77</v>
      </c>
      <c r="B13" s="193" t="s">
        <v>85</v>
      </c>
      <c r="C13" s="90">
        <v>0.60078424376414508</v>
      </c>
      <c r="D13" s="90">
        <v>0.65035214321040324</v>
      </c>
      <c r="E13" s="90">
        <v>0.72484117317384855</v>
      </c>
      <c r="F13" s="161">
        <v>0.80298895675630333</v>
      </c>
      <c r="G13" s="161">
        <v>0.75695016394242198</v>
      </c>
      <c r="H13" s="161">
        <v>0.704608489095644</v>
      </c>
      <c r="I13" s="161">
        <v>0.63702521119920608</v>
      </c>
      <c r="J13" s="161">
        <v>0.71332812738993245</v>
      </c>
      <c r="K13" s="161">
        <v>1.4429928796126328</v>
      </c>
      <c r="L13" s="161">
        <v>0.63969870163019904</v>
      </c>
      <c r="M13" s="194">
        <f t="shared" si="0"/>
        <v>0.42857892802512892</v>
      </c>
      <c r="N13" s="162">
        <f t="shared" si="1"/>
        <v>-0.55668616895606282</v>
      </c>
      <c r="O13" s="162">
        <f t="shared" si="2"/>
        <v>-9.2121778931099518E-2</v>
      </c>
      <c r="P13" s="116"/>
      <c r="Q13" s="141"/>
      <c r="R13" s="141"/>
      <c r="S13" s="141"/>
      <c r="T13" s="141"/>
      <c r="U13" s="141"/>
      <c r="V13" s="141"/>
      <c r="W13" s="141"/>
      <c r="X13" s="141"/>
      <c r="Y13" s="116"/>
      <c r="Z13" s="116"/>
      <c r="AA13" s="116"/>
      <c r="AB13" s="116"/>
      <c r="AC13" s="116"/>
      <c r="AD13" s="116"/>
      <c r="AE13" s="116"/>
    </row>
    <row r="14" spans="1:31" s="191" customFormat="1" x14ac:dyDescent="0.25">
      <c r="A14" s="192" t="s">
        <v>78</v>
      </c>
      <c r="B14" s="193" t="s">
        <v>86</v>
      </c>
      <c r="C14" s="90">
        <v>28.021027601346113</v>
      </c>
      <c r="D14" s="90">
        <v>29.535180099135484</v>
      </c>
      <c r="E14" s="90">
        <v>30.574147040427306</v>
      </c>
      <c r="F14" s="161">
        <v>29.224551813719408</v>
      </c>
      <c r="G14" s="161">
        <v>24.191091789356943</v>
      </c>
      <c r="H14" s="161">
        <v>23.799576087423358</v>
      </c>
      <c r="I14" s="161">
        <v>25.38648717136202</v>
      </c>
      <c r="J14" s="161">
        <v>24.560163326029461</v>
      </c>
      <c r="K14" s="161">
        <v>9.6439167243492676</v>
      </c>
      <c r="L14" s="161">
        <v>15.605034885974254</v>
      </c>
      <c r="M14" s="194">
        <f t="shared" si="0"/>
        <v>10.454904951631152</v>
      </c>
      <c r="N14" s="162">
        <f t="shared" si="1"/>
        <v>0.61812211075756851</v>
      </c>
      <c r="O14" s="162">
        <f t="shared" si="2"/>
        <v>-0.3443145865854067</v>
      </c>
      <c r="P14" s="116"/>
      <c r="Q14" s="141"/>
      <c r="R14" s="141"/>
      <c r="S14" s="141"/>
      <c r="T14" s="141"/>
      <c r="U14" s="141"/>
      <c r="V14" s="141"/>
      <c r="W14" s="141"/>
      <c r="X14" s="141"/>
      <c r="Y14" s="116"/>
      <c r="Z14" s="116"/>
      <c r="AA14" s="116"/>
      <c r="AB14" s="116"/>
      <c r="AC14" s="116"/>
      <c r="AD14" s="116"/>
      <c r="AE14" s="116"/>
    </row>
    <row r="15" spans="1:31" s="191" customFormat="1" x14ac:dyDescent="0.25">
      <c r="A15" s="192" t="s">
        <v>79</v>
      </c>
      <c r="B15" s="193" t="s">
        <v>87</v>
      </c>
      <c r="C15" s="90">
        <v>1.8336455933907629</v>
      </c>
      <c r="D15" s="90">
        <v>3.211257662845945</v>
      </c>
      <c r="E15" s="90">
        <v>11.803600329428097</v>
      </c>
      <c r="F15" s="161">
        <v>1.9961779113857989</v>
      </c>
      <c r="G15" s="161">
        <v>1.7215590113807786</v>
      </c>
      <c r="H15" s="161">
        <v>6.528568432249064</v>
      </c>
      <c r="I15" s="161">
        <v>3.9032685510054326</v>
      </c>
      <c r="J15" s="161">
        <v>1.5848769006299055</v>
      </c>
      <c r="K15" s="161">
        <v>3.6927612680889639</v>
      </c>
      <c r="L15" s="161">
        <v>3.7072444621892409</v>
      </c>
      <c r="M15" s="194">
        <f t="shared" si="0"/>
        <v>2.4837425079700273</v>
      </c>
      <c r="N15" s="162">
        <f t="shared" si="1"/>
        <v>3.9220499373824325E-3</v>
      </c>
      <c r="O15" s="162">
        <f t="shared" si="2"/>
        <v>-0.43215047821561836</v>
      </c>
      <c r="P15" s="116"/>
      <c r="Q15" s="141"/>
      <c r="R15" s="141"/>
      <c r="S15" s="141"/>
      <c r="T15" s="141"/>
      <c r="U15" s="141"/>
      <c r="V15" s="141"/>
      <c r="W15" s="141"/>
      <c r="X15" s="141"/>
      <c r="Y15" s="116"/>
      <c r="Z15" s="116"/>
      <c r="AA15" s="116"/>
      <c r="AB15" s="116"/>
      <c r="AC15" s="116"/>
      <c r="AD15" s="116"/>
      <c r="AE15" s="116"/>
    </row>
    <row r="16" spans="1:31" s="191" customFormat="1" x14ac:dyDescent="0.25">
      <c r="A16" s="192" t="s">
        <v>80</v>
      </c>
      <c r="B16" s="193" t="s">
        <v>88</v>
      </c>
      <c r="C16" s="90">
        <v>1.5827352179315008</v>
      </c>
      <c r="D16" s="90">
        <v>2.3238153162343438</v>
      </c>
      <c r="E16" s="90">
        <v>3.7962536492031846</v>
      </c>
      <c r="F16" s="161">
        <v>3.1196189920244914</v>
      </c>
      <c r="G16" s="161">
        <v>3.3343418159899665</v>
      </c>
      <c r="H16" s="161">
        <v>4.7948293506028588</v>
      </c>
      <c r="I16" s="161">
        <v>3.5260262649170042</v>
      </c>
      <c r="J16" s="161">
        <v>2.3389150231379401</v>
      </c>
      <c r="K16" s="161">
        <v>2.4203103078508672</v>
      </c>
      <c r="L16" s="161">
        <v>3.38769935922438</v>
      </c>
      <c r="M16" s="194">
        <f t="shared" si="0"/>
        <v>2.2696568808844049</v>
      </c>
      <c r="N16" s="162">
        <f t="shared" si="1"/>
        <v>0.39969629027961839</v>
      </c>
      <c r="O16" s="162">
        <f t="shared" si="2"/>
        <v>-0.29346821095969955</v>
      </c>
      <c r="P16" s="116"/>
      <c r="Q16" s="141"/>
      <c r="R16" s="141"/>
      <c r="S16" s="141"/>
      <c r="T16" s="141"/>
      <c r="U16" s="141"/>
      <c r="V16" s="141"/>
      <c r="W16" s="141"/>
      <c r="X16" s="141"/>
      <c r="Y16" s="116"/>
      <c r="Z16" s="116"/>
      <c r="AA16" s="116"/>
      <c r="AB16" s="116"/>
      <c r="AC16" s="116"/>
      <c r="AD16" s="116"/>
      <c r="AE16" s="116"/>
    </row>
    <row r="17" spans="1:42" s="191" customFormat="1" x14ac:dyDescent="0.25">
      <c r="A17" s="192" t="s">
        <v>81</v>
      </c>
      <c r="B17" s="193" t="s">
        <v>89</v>
      </c>
      <c r="C17" s="90">
        <v>23.067766503068409</v>
      </c>
      <c r="D17" s="90">
        <v>22.581114400732062</v>
      </c>
      <c r="E17" s="90">
        <v>22.826258628228651</v>
      </c>
      <c r="F17" s="195">
        <v>22.207910942388285</v>
      </c>
      <c r="G17" s="195">
        <v>18.889762410168178</v>
      </c>
      <c r="H17" s="195">
        <v>18.35185618357519</v>
      </c>
      <c r="I17" s="195">
        <v>18.550907405182286</v>
      </c>
      <c r="J17" s="195">
        <v>17.95913464832779</v>
      </c>
      <c r="K17" s="195">
        <v>2.5096132992736599</v>
      </c>
      <c r="L17" s="195">
        <v>17.069128000045719</v>
      </c>
      <c r="M17" s="194">
        <f t="shared" si="0"/>
        <v>11.435803389846926</v>
      </c>
      <c r="N17" s="162">
        <f t="shared" si="1"/>
        <v>5.8014972685177906</v>
      </c>
      <c r="O17" s="162">
        <f t="shared" si="2"/>
        <v>-6.9896372917171545E-2</v>
      </c>
      <c r="P17" s="116"/>
      <c r="Q17" s="141"/>
      <c r="R17" s="141"/>
      <c r="S17" s="141"/>
      <c r="T17" s="141"/>
      <c r="U17" s="141"/>
      <c r="V17" s="141"/>
      <c r="W17" s="141"/>
      <c r="X17" s="141"/>
      <c r="Y17" s="116"/>
      <c r="Z17" s="116"/>
      <c r="AA17" s="116"/>
      <c r="AB17" s="116"/>
      <c r="AC17" s="116"/>
      <c r="AD17" s="116"/>
      <c r="AE17" s="116"/>
    </row>
    <row r="18" spans="1:42" s="191" customFormat="1" x14ac:dyDescent="0.25">
      <c r="A18" s="163" t="s">
        <v>117</v>
      </c>
      <c r="B18" s="164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09"/>
      <c r="O18" s="109"/>
      <c r="P18" s="116"/>
      <c r="Q18" s="141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</row>
    <row r="19" spans="1:42" s="191" customFormat="1" x14ac:dyDescent="0.25">
      <c r="A19" s="50"/>
      <c r="B19" s="50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2"/>
      <c r="O19" s="162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</row>
    <row r="20" spans="1:42" x14ac:dyDescent="0.25">
      <c r="A20" s="197"/>
      <c r="B20" s="134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34"/>
      <c r="N20" s="198"/>
      <c r="O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</row>
    <row r="21" spans="1:42" s="191" customFormat="1" x14ac:dyDescent="0.25">
      <c r="A21" s="199"/>
      <c r="B21" s="116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116"/>
      <c r="N21" s="201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</row>
    <row r="22" spans="1:42" s="191" customFormat="1" x14ac:dyDescent="0.25">
      <c r="A22" s="199"/>
      <c r="B22" s="116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116"/>
      <c r="N22" s="201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</row>
    <row r="23" spans="1:42" s="191" customFormat="1" x14ac:dyDescent="0.25">
      <c r="A23" s="199"/>
      <c r="B23" s="116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116"/>
      <c r="N23" s="201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</row>
    <row r="24" spans="1:42" s="191" customFormat="1" x14ac:dyDescent="0.25">
      <c r="A24" s="199"/>
      <c r="B24" s="116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116"/>
      <c r="N24" s="38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</row>
    <row r="25" spans="1:42" s="191" customFormat="1" x14ac:dyDescent="0.25">
      <c r="A25" s="199"/>
      <c r="B25" s="116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116"/>
      <c r="N25" s="201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</row>
    <row r="26" spans="1:42" s="191" customFormat="1" x14ac:dyDescent="0.25">
      <c r="A26" s="199"/>
      <c r="B26" s="116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116"/>
      <c r="N26" s="201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</row>
    <row r="27" spans="1:42" s="191" customFormat="1" x14ac:dyDescent="0.25">
      <c r="A27" s="199"/>
      <c r="B27" s="116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116"/>
      <c r="N27" s="201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</row>
    <row r="28" spans="1:42" s="191" customFormat="1" x14ac:dyDescent="0.25">
      <c r="A28" s="199"/>
      <c r="B28" s="116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116"/>
      <c r="N28" s="201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</row>
    <row r="29" spans="1:42" s="191" customFormat="1" x14ac:dyDescent="0.25">
      <c r="A29" s="199"/>
      <c r="B29" s="116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116"/>
      <c r="N29" s="201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</row>
    <row r="30" spans="1:42" s="191" customFormat="1" x14ac:dyDescent="0.25">
      <c r="A30" s="199"/>
      <c r="B30" s="116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116"/>
      <c r="N30" s="201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</row>
    <row r="31" spans="1:42" s="191" customFormat="1" x14ac:dyDescent="0.25">
      <c r="A31" s="199"/>
      <c r="B31" s="11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16"/>
      <c r="N31" s="201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</row>
    <row r="32" spans="1:42" s="191" customFormat="1" x14ac:dyDescent="0.25">
      <c r="A32" s="199"/>
      <c r="B32" s="116"/>
      <c r="C32" s="116"/>
      <c r="D32" s="167"/>
      <c r="E32" s="167"/>
      <c r="F32" s="167"/>
      <c r="G32" s="167"/>
      <c r="H32" s="167"/>
      <c r="I32" s="167"/>
      <c r="J32" s="167"/>
      <c r="K32" s="167"/>
      <c r="L32" s="167"/>
      <c r="M32" s="116"/>
      <c r="N32" s="201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</row>
    <row r="33" spans="1:42" s="191" customFormat="1" x14ac:dyDescent="0.25">
      <c r="A33" s="199"/>
      <c r="B33" s="116"/>
      <c r="C33" s="116"/>
      <c r="D33" s="167"/>
      <c r="E33" s="167"/>
      <c r="F33" s="167"/>
      <c r="G33" s="167"/>
      <c r="H33" s="167"/>
      <c r="I33" s="167"/>
      <c r="J33" s="167"/>
      <c r="K33" s="167"/>
      <c r="L33" s="167"/>
      <c r="M33" s="116"/>
      <c r="N33" s="201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</row>
    <row r="34" spans="1:42" s="191" customFormat="1" x14ac:dyDescent="0.25">
      <c r="A34" s="199"/>
      <c r="B34" s="116"/>
      <c r="C34" s="116"/>
      <c r="D34" s="167"/>
      <c r="E34" s="167"/>
      <c r="F34" s="167"/>
      <c r="G34" s="167"/>
      <c r="H34" s="167"/>
      <c r="I34" s="167"/>
      <c r="J34" s="167"/>
      <c r="K34" s="167"/>
      <c r="L34" s="167"/>
      <c r="M34" s="116"/>
      <c r="N34" s="201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</row>
    <row r="35" spans="1:42" s="191" customFormat="1" x14ac:dyDescent="0.25">
      <c r="A35" s="199"/>
      <c r="B35" s="116"/>
      <c r="C35" s="116"/>
      <c r="D35" s="167"/>
      <c r="E35" s="167"/>
      <c r="F35" s="167"/>
      <c r="G35" s="167"/>
      <c r="H35" s="167"/>
      <c r="I35" s="167"/>
      <c r="J35" s="167"/>
      <c r="K35" s="167"/>
      <c r="L35" s="167"/>
      <c r="M35" s="116"/>
      <c r="N35" s="201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</row>
    <row r="36" spans="1:42" s="191" customFormat="1" x14ac:dyDescent="0.25">
      <c r="A36" s="199"/>
      <c r="B36" s="116"/>
      <c r="C36" s="116"/>
      <c r="D36" s="167"/>
      <c r="E36" s="167"/>
      <c r="F36" s="167"/>
      <c r="G36" s="167"/>
      <c r="H36" s="167"/>
      <c r="I36" s="167"/>
      <c r="J36" s="167"/>
      <c r="K36" s="167"/>
      <c r="L36" s="167"/>
      <c r="M36" s="116"/>
      <c r="N36" s="201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</row>
    <row r="37" spans="1:42" s="191" customFormat="1" x14ac:dyDescent="0.25">
      <c r="A37" s="199"/>
      <c r="B37" s="116"/>
      <c r="C37" s="116"/>
      <c r="D37" s="167"/>
      <c r="E37" s="167"/>
      <c r="F37" s="167"/>
      <c r="G37" s="167"/>
      <c r="H37" s="167"/>
      <c r="I37" s="167"/>
      <c r="J37" s="167"/>
      <c r="K37" s="167"/>
      <c r="L37" s="167"/>
      <c r="M37" s="116"/>
      <c r="N37" s="201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</row>
    <row r="38" spans="1:42" s="191" customFormat="1" x14ac:dyDescent="0.25">
      <c r="A38" s="199"/>
      <c r="B38" s="116"/>
      <c r="C38" s="116"/>
      <c r="D38" s="167"/>
      <c r="E38" s="167"/>
      <c r="F38" s="167"/>
      <c r="G38" s="167"/>
      <c r="H38" s="167"/>
      <c r="I38" s="167"/>
      <c r="J38" s="167"/>
      <c r="K38" s="167"/>
      <c r="L38" s="167"/>
      <c r="M38" s="116"/>
      <c r="N38" s="201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</row>
    <row r="39" spans="1:42" s="191" customFormat="1" x14ac:dyDescent="0.25">
      <c r="A39" s="199"/>
      <c r="B39" s="116"/>
      <c r="C39" s="116"/>
      <c r="D39" s="167"/>
      <c r="E39" s="167"/>
      <c r="F39" s="167"/>
      <c r="G39" s="167"/>
      <c r="H39" s="167"/>
      <c r="I39" s="167"/>
      <c r="J39" s="167"/>
      <c r="K39" s="167"/>
      <c r="L39" s="167"/>
      <c r="M39" s="116"/>
      <c r="N39" s="201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</row>
    <row r="40" spans="1:42" s="191" customFormat="1" x14ac:dyDescent="0.25">
      <c r="A40" s="199"/>
      <c r="B40" s="116"/>
      <c r="C40" s="116"/>
      <c r="D40" s="167"/>
      <c r="E40" s="167"/>
      <c r="F40" s="167"/>
      <c r="G40" s="167"/>
      <c r="H40" s="167"/>
      <c r="I40" s="167"/>
      <c r="J40" s="167"/>
      <c r="K40" s="167"/>
      <c r="L40" s="167"/>
      <c r="M40" s="116"/>
      <c r="N40" s="201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</row>
    <row r="41" spans="1:42" s="191" customFormat="1" x14ac:dyDescent="0.25">
      <c r="A41" s="199"/>
      <c r="B41" s="116"/>
      <c r="C41" s="116"/>
      <c r="D41" s="167"/>
      <c r="E41" s="167"/>
      <c r="F41" s="167"/>
      <c r="G41" s="167"/>
      <c r="H41" s="167"/>
      <c r="I41" s="167"/>
      <c r="J41" s="167"/>
      <c r="K41" s="167"/>
      <c r="L41" s="167"/>
      <c r="M41" s="116"/>
      <c r="N41" s="201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</row>
    <row r="42" spans="1:42" s="191" customFormat="1" x14ac:dyDescent="0.25">
      <c r="A42" s="199"/>
      <c r="B42" s="116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16"/>
      <c r="N42" s="201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</row>
    <row r="43" spans="1:42" s="191" customFormat="1" x14ac:dyDescent="0.25">
      <c r="A43" s="199"/>
      <c r="B43" s="11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16"/>
      <c r="N43" s="201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</row>
    <row r="44" spans="1:42" s="191" customFormat="1" x14ac:dyDescent="0.25">
      <c r="A44" s="199"/>
      <c r="B44" s="11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16"/>
      <c r="N44" s="201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</row>
    <row r="45" spans="1:42" s="191" customFormat="1" x14ac:dyDescent="0.25">
      <c r="A45" s="199"/>
      <c r="B45" s="11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16"/>
      <c r="N45" s="201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</row>
    <row r="46" spans="1:42" s="191" customFormat="1" x14ac:dyDescent="0.25">
      <c r="A46" s="199"/>
      <c r="B46" s="11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16"/>
      <c r="N46" s="201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</row>
    <row r="47" spans="1:42" s="191" customFormat="1" x14ac:dyDescent="0.25">
      <c r="A47" s="199"/>
      <c r="B47" s="116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16"/>
      <c r="N47" s="201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</row>
    <row r="48" spans="1:42" s="191" customFormat="1" x14ac:dyDescent="0.25">
      <c r="A48" s="199"/>
      <c r="B48" s="11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16"/>
      <c r="N48" s="201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</row>
    <row r="49" spans="1:42" s="191" customFormat="1" x14ac:dyDescent="0.25">
      <c r="A49" s="199"/>
      <c r="B49" s="11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16"/>
      <c r="N49" s="201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</row>
    <row r="50" spans="1:42" s="191" customFormat="1" x14ac:dyDescent="0.25">
      <c r="A50" s="199"/>
      <c r="B50" s="11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16"/>
      <c r="N50" s="201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</row>
    <row r="51" spans="1:42" s="191" customFormat="1" x14ac:dyDescent="0.25">
      <c r="A51" s="199"/>
      <c r="B51" s="11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16"/>
      <c r="N51" s="201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</row>
    <row r="52" spans="1:42" s="191" customFormat="1" x14ac:dyDescent="0.25">
      <c r="A52" s="199"/>
      <c r="B52" s="11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16"/>
      <c r="N52" s="201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</row>
    <row r="53" spans="1:42" s="191" customFormat="1" x14ac:dyDescent="0.25">
      <c r="A53" s="199"/>
      <c r="B53" s="116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16"/>
      <c r="N53" s="201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</row>
    <row r="54" spans="1:42" s="191" customFormat="1" x14ac:dyDescent="0.25">
      <c r="A54" s="199"/>
      <c r="B54" s="116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16"/>
      <c r="N54" s="201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</row>
    <row r="55" spans="1:42" s="191" customFormat="1" x14ac:dyDescent="0.25">
      <c r="A55" s="199"/>
      <c r="B55" s="116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16"/>
      <c r="N55" s="201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</row>
    <row r="56" spans="1:42" s="191" customFormat="1" x14ac:dyDescent="0.25">
      <c r="A56" s="199"/>
      <c r="B56" s="116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16"/>
      <c r="N56" s="201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</row>
    <row r="57" spans="1:42" s="191" customFormat="1" x14ac:dyDescent="0.25">
      <c r="A57" s="199"/>
      <c r="B57" s="116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16"/>
      <c r="N57" s="201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</row>
    <row r="58" spans="1:42" s="191" customFormat="1" x14ac:dyDescent="0.25">
      <c r="A58" s="199"/>
      <c r="B58" s="116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16"/>
      <c r="N58" s="201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</row>
    <row r="59" spans="1:42" s="191" customFormat="1" x14ac:dyDescent="0.25">
      <c r="A59" s="199"/>
      <c r="B59" s="116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16"/>
      <c r="N59" s="201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</row>
    <row r="60" spans="1:42" s="191" customFormat="1" x14ac:dyDescent="0.25">
      <c r="A60" s="199"/>
      <c r="B60" s="116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16"/>
      <c r="N60" s="201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</row>
    <row r="61" spans="1:42" x14ac:dyDescent="0.25">
      <c r="A61" s="197"/>
      <c r="B61" s="134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34"/>
      <c r="N61" s="198"/>
      <c r="O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</row>
    <row r="62" spans="1:42" x14ac:dyDescent="0.25">
      <c r="A62" s="197"/>
      <c r="B62" s="134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34"/>
      <c r="N62" s="198"/>
      <c r="O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</row>
    <row r="63" spans="1:42" x14ac:dyDescent="0.25">
      <c r="A63" s="197"/>
      <c r="B63" s="134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34"/>
      <c r="N63" s="198"/>
      <c r="O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</row>
    <row r="64" spans="1:42" x14ac:dyDescent="0.25">
      <c r="A64" s="197"/>
      <c r="B64" s="134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34"/>
      <c r="N64" s="198"/>
      <c r="O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</row>
    <row r="65" spans="1:42" x14ac:dyDescent="0.25">
      <c r="A65" s="197"/>
      <c r="B65" s="134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34"/>
      <c r="N65" s="198"/>
      <c r="O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</row>
    <row r="66" spans="1:42" x14ac:dyDescent="0.25">
      <c r="A66" s="197"/>
      <c r="B66" s="134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34"/>
      <c r="N66" s="198"/>
      <c r="O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</row>
    <row r="67" spans="1:42" x14ac:dyDescent="0.25">
      <c r="A67" s="197"/>
      <c r="B67" s="134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34"/>
      <c r="N67" s="198"/>
      <c r="O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</row>
    <row r="68" spans="1:42" x14ac:dyDescent="0.25">
      <c r="A68" s="197"/>
      <c r="B68" s="134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34"/>
      <c r="N68" s="198"/>
      <c r="O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</row>
    <row r="69" spans="1:42" x14ac:dyDescent="0.25">
      <c r="A69" s="197"/>
      <c r="B69" s="134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34"/>
      <c r="N69" s="198"/>
      <c r="O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</row>
    <row r="70" spans="1:42" x14ac:dyDescent="0.25">
      <c r="A70" s="197"/>
      <c r="B70" s="134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34"/>
      <c r="N70" s="198"/>
      <c r="O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</row>
    <row r="71" spans="1:42" x14ac:dyDescent="0.25">
      <c r="A71" s="197"/>
      <c r="B71" s="134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34"/>
      <c r="N71" s="198"/>
      <c r="O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</row>
    <row r="72" spans="1:42" x14ac:dyDescent="0.25">
      <c r="A72" s="197"/>
      <c r="B72" s="134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34"/>
      <c r="N72" s="198"/>
      <c r="O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</row>
    <row r="73" spans="1:42" x14ac:dyDescent="0.25">
      <c r="A73" s="197"/>
      <c r="B73" s="134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34"/>
      <c r="N73" s="198"/>
      <c r="O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</row>
    <row r="74" spans="1:42" x14ac:dyDescent="0.25">
      <c r="C74" s="63"/>
      <c r="D74" s="63"/>
      <c r="E74" s="63"/>
      <c r="F74" s="63"/>
      <c r="G74" s="63"/>
      <c r="H74" s="63"/>
      <c r="I74" s="63"/>
      <c r="J74" s="63"/>
      <c r="K74" s="63"/>
      <c r="L74" s="63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</row>
    <row r="75" spans="1:42" x14ac:dyDescent="0.25">
      <c r="C75" s="63"/>
      <c r="D75" s="63"/>
      <c r="E75" s="63"/>
      <c r="F75" s="63"/>
      <c r="G75" s="63"/>
      <c r="H75" s="63"/>
      <c r="I75" s="63"/>
      <c r="J75" s="63"/>
      <c r="K75" s="63"/>
      <c r="L75" s="63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</row>
    <row r="76" spans="1:42" x14ac:dyDescent="0.25">
      <c r="C76" s="63"/>
      <c r="D76" s="63"/>
      <c r="E76" s="63"/>
      <c r="F76" s="63"/>
      <c r="G76" s="63"/>
      <c r="H76" s="63"/>
      <c r="I76" s="63"/>
      <c r="J76" s="63"/>
      <c r="K76" s="63"/>
      <c r="L76" s="63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</row>
    <row r="77" spans="1:42" x14ac:dyDescent="0.25">
      <c r="C77" s="63"/>
      <c r="D77" s="63"/>
      <c r="E77" s="63"/>
      <c r="F77" s="63"/>
      <c r="G77" s="63"/>
      <c r="H77" s="63"/>
      <c r="I77" s="63"/>
      <c r="J77" s="63"/>
      <c r="K77" s="63"/>
      <c r="L77" s="63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</row>
    <row r="78" spans="1:42" x14ac:dyDescent="0.25">
      <c r="C78" s="63"/>
      <c r="D78" s="63"/>
      <c r="E78" s="63"/>
      <c r="F78" s="63"/>
      <c r="G78" s="63"/>
      <c r="H78" s="63"/>
      <c r="I78" s="63"/>
      <c r="J78" s="63"/>
      <c r="K78" s="63"/>
      <c r="L78" s="63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</row>
    <row r="79" spans="1:42" x14ac:dyDescent="0.25">
      <c r="C79" s="63"/>
      <c r="D79" s="63"/>
      <c r="E79" s="63"/>
      <c r="F79" s="63"/>
      <c r="G79" s="63"/>
      <c r="H79" s="63"/>
      <c r="I79" s="63"/>
      <c r="J79" s="63"/>
      <c r="K79" s="63"/>
      <c r="L79" s="63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</row>
    <row r="80" spans="1:42" x14ac:dyDescent="0.25">
      <c r="C80" s="63"/>
      <c r="D80" s="63"/>
      <c r="E80" s="63"/>
      <c r="F80" s="63"/>
      <c r="G80" s="63"/>
      <c r="H80" s="63"/>
      <c r="I80" s="63"/>
      <c r="J80" s="63"/>
      <c r="K80" s="63"/>
      <c r="L80" s="63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</row>
    <row r="81" spans="3:42" x14ac:dyDescent="0.25">
      <c r="C81" s="63"/>
      <c r="D81" s="63"/>
      <c r="E81" s="63"/>
      <c r="F81" s="63"/>
      <c r="G81" s="63"/>
      <c r="H81" s="63"/>
      <c r="I81" s="63"/>
      <c r="J81" s="63"/>
      <c r="K81" s="63"/>
      <c r="L81" s="63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</row>
    <row r="82" spans="3:42" x14ac:dyDescent="0.25">
      <c r="C82" s="63"/>
      <c r="D82" s="63"/>
      <c r="E82" s="63"/>
      <c r="F82" s="63"/>
      <c r="G82" s="63"/>
      <c r="H82" s="63"/>
      <c r="I82" s="63"/>
      <c r="J82" s="63"/>
      <c r="K82" s="63"/>
      <c r="L82" s="63"/>
    </row>
    <row r="83" spans="3:42" x14ac:dyDescent="0.25">
      <c r="C83" s="63"/>
      <c r="D83" s="63"/>
      <c r="E83" s="63"/>
      <c r="F83" s="63"/>
      <c r="G83" s="63"/>
      <c r="H83" s="63"/>
      <c r="I83" s="63"/>
      <c r="J83" s="63"/>
      <c r="K83" s="63"/>
      <c r="L83" s="63"/>
    </row>
    <row r="84" spans="3:42" x14ac:dyDescent="0.25">
      <c r="C84" s="63"/>
      <c r="D84" s="63"/>
      <c r="E84" s="63"/>
      <c r="F84" s="63"/>
      <c r="G84" s="63"/>
      <c r="H84" s="63"/>
      <c r="I84" s="63"/>
      <c r="J84" s="63"/>
      <c r="K84" s="63"/>
      <c r="L84" s="63"/>
    </row>
    <row r="85" spans="3:42" x14ac:dyDescent="0.25">
      <c r="C85" s="63"/>
      <c r="D85" s="63"/>
      <c r="E85" s="63"/>
      <c r="F85" s="63"/>
      <c r="G85" s="63"/>
      <c r="H85" s="63"/>
      <c r="I85" s="63"/>
      <c r="J85" s="63"/>
      <c r="K85" s="63"/>
      <c r="L85" s="63"/>
    </row>
    <row r="86" spans="3:42" x14ac:dyDescent="0.25">
      <c r="C86" s="63"/>
      <c r="D86" s="63"/>
      <c r="E86" s="63"/>
      <c r="F86" s="63"/>
      <c r="G86" s="63"/>
      <c r="H86" s="63"/>
      <c r="I86" s="63"/>
      <c r="J86" s="63"/>
      <c r="K86" s="63"/>
      <c r="L86" s="63"/>
    </row>
    <row r="87" spans="3:42" x14ac:dyDescent="0.25">
      <c r="C87" s="63"/>
      <c r="D87" s="63"/>
      <c r="E87" s="63"/>
      <c r="F87" s="63"/>
      <c r="G87" s="63"/>
      <c r="H87" s="63"/>
      <c r="I87" s="63"/>
      <c r="J87" s="63"/>
      <c r="K87" s="63"/>
      <c r="L87" s="63"/>
    </row>
    <row r="88" spans="3:42" x14ac:dyDescent="0.25">
      <c r="C88" s="63"/>
      <c r="D88" s="63"/>
      <c r="E88" s="63"/>
      <c r="F88" s="63"/>
      <c r="G88" s="63"/>
      <c r="H88" s="63"/>
      <c r="I88" s="63"/>
      <c r="J88" s="63"/>
      <c r="K88" s="63"/>
      <c r="L88" s="63"/>
    </row>
    <row r="89" spans="3:42" x14ac:dyDescent="0.25">
      <c r="C89" s="63"/>
      <c r="D89" s="63"/>
      <c r="E89" s="63"/>
      <c r="F89" s="63"/>
      <c r="G89" s="63"/>
      <c r="H89" s="63"/>
      <c r="I89" s="63"/>
      <c r="J89" s="63"/>
      <c r="K89" s="63"/>
      <c r="L89" s="63"/>
    </row>
    <row r="90" spans="3:42" x14ac:dyDescent="0.25">
      <c r="C90" s="63"/>
      <c r="D90" s="63"/>
      <c r="E90" s="63"/>
      <c r="F90" s="63"/>
      <c r="G90" s="63"/>
      <c r="H90" s="63"/>
      <c r="I90" s="63"/>
      <c r="J90" s="63"/>
      <c r="K90" s="63"/>
      <c r="L90" s="63"/>
    </row>
    <row r="91" spans="3:42" x14ac:dyDescent="0.25">
      <c r="C91" s="63"/>
      <c r="D91" s="63"/>
      <c r="E91" s="63"/>
      <c r="F91" s="63"/>
      <c r="G91" s="63"/>
      <c r="H91" s="63"/>
      <c r="I91" s="63"/>
      <c r="J91" s="63"/>
      <c r="K91" s="63"/>
      <c r="L91" s="63"/>
    </row>
    <row r="92" spans="3:42" x14ac:dyDescent="0.25">
      <c r="C92" s="63"/>
      <c r="D92" s="63"/>
      <c r="E92" s="63"/>
      <c r="F92" s="63"/>
      <c r="G92" s="63"/>
      <c r="H92" s="63"/>
      <c r="I92" s="63"/>
      <c r="J92" s="63"/>
      <c r="K92" s="63"/>
      <c r="L92" s="63"/>
    </row>
    <row r="93" spans="3:42" x14ac:dyDescent="0.25">
      <c r="C93" s="63"/>
      <c r="D93" s="63"/>
      <c r="E93" s="63"/>
      <c r="F93" s="63"/>
      <c r="G93" s="63"/>
      <c r="H93" s="63"/>
      <c r="I93" s="63"/>
      <c r="J93" s="63"/>
      <c r="K93" s="63"/>
      <c r="L93" s="63"/>
    </row>
    <row r="94" spans="3:42" x14ac:dyDescent="0.25">
      <c r="C94" s="63"/>
      <c r="D94" s="63"/>
      <c r="E94" s="63"/>
      <c r="F94" s="63"/>
      <c r="G94" s="63"/>
      <c r="H94" s="63"/>
      <c r="I94" s="63"/>
      <c r="J94" s="63"/>
      <c r="K94" s="63"/>
      <c r="L94" s="63"/>
    </row>
    <row r="95" spans="3:42" x14ac:dyDescent="0.25">
      <c r="C95" s="63"/>
      <c r="D95" s="63"/>
      <c r="E95" s="63"/>
      <c r="F95" s="63"/>
      <c r="G95" s="63"/>
      <c r="H95" s="63"/>
      <c r="I95" s="63"/>
      <c r="J95" s="63"/>
      <c r="K95" s="63"/>
      <c r="L95" s="63"/>
    </row>
    <row r="96" spans="3:42" x14ac:dyDescent="0.25">
      <c r="C96" s="63"/>
      <c r="D96" s="63"/>
      <c r="E96" s="63"/>
      <c r="F96" s="63"/>
      <c r="G96" s="63"/>
      <c r="H96" s="63"/>
      <c r="I96" s="63"/>
      <c r="J96" s="63"/>
      <c r="K96" s="63"/>
      <c r="L96" s="63"/>
    </row>
    <row r="97" spans="3:12" x14ac:dyDescent="0.25">
      <c r="C97" s="63"/>
      <c r="D97" s="63"/>
      <c r="E97" s="63"/>
      <c r="F97" s="63"/>
      <c r="G97" s="63"/>
      <c r="H97" s="63"/>
      <c r="I97" s="63"/>
      <c r="J97" s="63"/>
      <c r="K97" s="63"/>
      <c r="L97" s="63"/>
    </row>
    <row r="98" spans="3:12" x14ac:dyDescent="0.25">
      <c r="C98" s="63"/>
      <c r="D98" s="63"/>
      <c r="E98" s="63"/>
      <c r="F98" s="63"/>
      <c r="G98" s="63"/>
      <c r="H98" s="63"/>
      <c r="I98" s="63"/>
      <c r="J98" s="63"/>
      <c r="K98" s="63"/>
      <c r="L98" s="63"/>
    </row>
    <row r="99" spans="3:12" x14ac:dyDescent="0.25">
      <c r="C99" s="63"/>
      <c r="D99" s="63"/>
      <c r="E99" s="63"/>
      <c r="F99" s="63"/>
      <c r="G99" s="63"/>
      <c r="H99" s="63"/>
      <c r="I99" s="63"/>
      <c r="J99" s="63"/>
      <c r="K99" s="63"/>
      <c r="L99" s="63"/>
    </row>
    <row r="100" spans="3:12" x14ac:dyDescent="0.25">
      <c r="C100" s="63"/>
      <c r="D100" s="63"/>
      <c r="E100" s="63"/>
      <c r="F100" s="63"/>
      <c r="G100" s="63"/>
      <c r="H100" s="63"/>
      <c r="I100" s="63"/>
      <c r="J100" s="63"/>
      <c r="K100" s="63"/>
      <c r="L100" s="63"/>
    </row>
    <row r="101" spans="3:12" x14ac:dyDescent="0.25">
      <c r="C101" s="63"/>
      <c r="D101" s="63"/>
      <c r="E101" s="63"/>
      <c r="F101" s="63"/>
      <c r="G101" s="63"/>
      <c r="H101" s="63"/>
      <c r="I101" s="63"/>
      <c r="J101" s="63"/>
      <c r="K101" s="63"/>
      <c r="L101" s="63"/>
    </row>
    <row r="102" spans="3:12" x14ac:dyDescent="0.25">
      <c r="C102" s="63"/>
      <c r="D102" s="63"/>
      <c r="E102" s="63"/>
      <c r="F102" s="63"/>
      <c r="G102" s="63"/>
      <c r="H102" s="63"/>
      <c r="I102" s="63"/>
      <c r="J102" s="63"/>
      <c r="K102" s="63"/>
      <c r="L102" s="63"/>
    </row>
    <row r="103" spans="3:12" x14ac:dyDescent="0.25">
      <c r="C103" s="63"/>
      <c r="D103" s="63"/>
      <c r="E103" s="63"/>
      <c r="F103" s="63"/>
      <c r="G103" s="63"/>
      <c r="H103" s="63"/>
      <c r="I103" s="63"/>
      <c r="J103" s="63"/>
      <c r="K103" s="63"/>
      <c r="L103" s="63"/>
    </row>
    <row r="104" spans="3:12" x14ac:dyDescent="0.25">
      <c r="C104" s="63"/>
      <c r="D104" s="63"/>
      <c r="E104" s="63"/>
      <c r="F104" s="63"/>
      <c r="G104" s="63"/>
      <c r="H104" s="63"/>
      <c r="I104" s="63"/>
      <c r="J104" s="63"/>
      <c r="K104" s="63"/>
      <c r="L104" s="63"/>
    </row>
    <row r="105" spans="3:12" x14ac:dyDescent="0.25">
      <c r="C105" s="63"/>
      <c r="D105" s="63"/>
      <c r="E105" s="63"/>
      <c r="F105" s="63"/>
      <c r="G105" s="63"/>
      <c r="H105" s="63"/>
      <c r="I105" s="63"/>
      <c r="J105" s="63"/>
      <c r="K105" s="63"/>
      <c r="L105" s="63"/>
    </row>
    <row r="106" spans="3:12" x14ac:dyDescent="0.25">
      <c r="C106" s="63"/>
      <c r="D106" s="63"/>
      <c r="E106" s="63"/>
      <c r="F106" s="63"/>
      <c r="G106" s="63"/>
      <c r="H106" s="63"/>
      <c r="I106" s="63"/>
      <c r="J106" s="63"/>
      <c r="K106" s="63"/>
      <c r="L106" s="63"/>
    </row>
    <row r="107" spans="3:12" x14ac:dyDescent="0.25">
      <c r="C107" s="63"/>
      <c r="D107" s="63"/>
      <c r="E107" s="63"/>
      <c r="F107" s="63"/>
      <c r="G107" s="63"/>
      <c r="H107" s="63"/>
      <c r="I107" s="63"/>
      <c r="J107" s="63"/>
      <c r="K107" s="63"/>
      <c r="L107" s="63"/>
    </row>
    <row r="108" spans="3:12" x14ac:dyDescent="0.25">
      <c r="C108" s="63"/>
      <c r="D108" s="63"/>
      <c r="E108" s="63"/>
      <c r="F108" s="63"/>
      <c r="G108" s="63"/>
      <c r="H108" s="63"/>
      <c r="I108" s="63"/>
      <c r="J108" s="63"/>
      <c r="K108" s="63"/>
      <c r="L108" s="63"/>
    </row>
    <row r="109" spans="3:12" x14ac:dyDescent="0.25">
      <c r="C109" s="63"/>
      <c r="D109" s="63"/>
      <c r="E109" s="63"/>
      <c r="F109" s="63"/>
      <c r="G109" s="63"/>
      <c r="H109" s="63"/>
      <c r="I109" s="63"/>
      <c r="J109" s="63"/>
      <c r="K109" s="63"/>
      <c r="L109" s="63"/>
    </row>
    <row r="110" spans="3:12" x14ac:dyDescent="0.25">
      <c r="C110" s="63"/>
      <c r="D110" s="63"/>
      <c r="E110" s="63"/>
      <c r="F110" s="63"/>
      <c r="G110" s="63"/>
      <c r="H110" s="63"/>
      <c r="I110" s="63"/>
      <c r="J110" s="63"/>
      <c r="K110" s="63"/>
      <c r="L110" s="63"/>
    </row>
    <row r="111" spans="3:12" x14ac:dyDescent="0.25">
      <c r="C111" s="63"/>
      <c r="D111" s="63"/>
      <c r="E111" s="63"/>
      <c r="F111" s="63"/>
      <c r="G111" s="63"/>
      <c r="H111" s="63"/>
      <c r="I111" s="63"/>
      <c r="J111" s="63"/>
      <c r="K111" s="63"/>
      <c r="L111" s="63"/>
    </row>
    <row r="112" spans="3:12" x14ac:dyDescent="0.25">
      <c r="C112" s="63"/>
      <c r="D112" s="63"/>
      <c r="E112" s="63"/>
      <c r="F112" s="63"/>
      <c r="G112" s="63"/>
      <c r="H112" s="63"/>
      <c r="I112" s="63"/>
      <c r="J112" s="63"/>
      <c r="K112" s="63"/>
      <c r="L112" s="63"/>
    </row>
    <row r="113" spans="3:12" x14ac:dyDescent="0.25">
      <c r="C113" s="63"/>
      <c r="D113" s="63"/>
      <c r="E113" s="63"/>
      <c r="F113" s="63"/>
      <c r="G113" s="63"/>
      <c r="H113" s="63"/>
      <c r="I113" s="63"/>
      <c r="J113" s="63"/>
      <c r="K113" s="63"/>
      <c r="L113" s="63"/>
    </row>
    <row r="114" spans="3:12" x14ac:dyDescent="0.25">
      <c r="C114" s="63"/>
      <c r="D114" s="63"/>
      <c r="E114" s="63"/>
      <c r="F114" s="63"/>
      <c r="G114" s="63"/>
      <c r="H114" s="63"/>
      <c r="I114" s="63"/>
      <c r="J114" s="63"/>
      <c r="K114" s="63"/>
      <c r="L114" s="63"/>
    </row>
    <row r="115" spans="3:12" x14ac:dyDescent="0.25">
      <c r="C115" s="63"/>
      <c r="D115" s="63"/>
      <c r="E115" s="63"/>
      <c r="F115" s="63"/>
      <c r="G115" s="63"/>
      <c r="H115" s="63"/>
      <c r="I115" s="63"/>
      <c r="J115" s="63"/>
      <c r="K115" s="63"/>
      <c r="L115" s="63"/>
    </row>
    <row r="116" spans="3:12" x14ac:dyDescent="0.25">
      <c r="C116" s="63"/>
      <c r="D116" s="63"/>
      <c r="E116" s="63"/>
      <c r="F116" s="63"/>
      <c r="G116" s="63"/>
      <c r="H116" s="63"/>
      <c r="I116" s="63"/>
      <c r="J116" s="63"/>
      <c r="K116" s="63"/>
      <c r="L116" s="63"/>
    </row>
    <row r="117" spans="3:12" x14ac:dyDescent="0.25">
      <c r="C117" s="63"/>
      <c r="D117" s="63"/>
      <c r="E117" s="63"/>
      <c r="F117" s="63"/>
      <c r="G117" s="63"/>
      <c r="H117" s="63"/>
      <c r="I117" s="63"/>
      <c r="J117" s="63"/>
      <c r="K117" s="63"/>
      <c r="L117" s="63"/>
    </row>
    <row r="118" spans="3:12" x14ac:dyDescent="0.25">
      <c r="C118" s="63"/>
      <c r="D118" s="63"/>
      <c r="E118" s="63"/>
      <c r="F118" s="63"/>
      <c r="G118" s="63"/>
      <c r="H118" s="63"/>
      <c r="I118" s="63"/>
      <c r="J118" s="63"/>
      <c r="K118" s="63"/>
      <c r="L118" s="63"/>
    </row>
    <row r="119" spans="3:12" x14ac:dyDescent="0.25">
      <c r="C119" s="63"/>
      <c r="D119" s="63"/>
      <c r="E119" s="63"/>
      <c r="F119" s="63"/>
      <c r="G119" s="63"/>
      <c r="H119" s="63"/>
      <c r="I119" s="63"/>
      <c r="J119" s="63"/>
      <c r="K119" s="63"/>
      <c r="L119" s="63"/>
    </row>
    <row r="120" spans="3:12" x14ac:dyDescent="0.25">
      <c r="C120" s="63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3:12" x14ac:dyDescent="0.25">
      <c r="C121" s="63"/>
      <c r="D121" s="63"/>
      <c r="E121" s="63"/>
      <c r="F121" s="63"/>
      <c r="G121" s="63"/>
      <c r="H121" s="63"/>
      <c r="I121" s="63"/>
      <c r="J121" s="63"/>
      <c r="K121" s="63"/>
      <c r="L121" s="63"/>
    </row>
    <row r="122" spans="3:12" x14ac:dyDescent="0.25">
      <c r="C122" s="63"/>
      <c r="D122" s="63"/>
      <c r="E122" s="63"/>
      <c r="F122" s="63"/>
      <c r="G122" s="63"/>
      <c r="H122" s="63"/>
      <c r="I122" s="63"/>
      <c r="J122" s="63"/>
      <c r="K122" s="63"/>
      <c r="L122" s="63"/>
    </row>
    <row r="123" spans="3:12" x14ac:dyDescent="0.25">
      <c r="C123" s="63"/>
      <c r="D123" s="63"/>
      <c r="E123" s="63"/>
      <c r="F123" s="63"/>
      <c r="G123" s="63"/>
      <c r="H123" s="63"/>
      <c r="I123" s="63"/>
      <c r="J123" s="63"/>
      <c r="K123" s="63"/>
      <c r="L123" s="63"/>
    </row>
    <row r="124" spans="3:12" x14ac:dyDescent="0.25">
      <c r="C124" s="63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3:12" x14ac:dyDescent="0.25">
      <c r="C125" s="63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3:12" x14ac:dyDescent="0.25">
      <c r="C126" s="63"/>
      <c r="D126" s="63"/>
      <c r="E126" s="63"/>
      <c r="F126" s="63"/>
      <c r="G126" s="63"/>
      <c r="H126" s="63"/>
      <c r="I126" s="63"/>
      <c r="J126" s="63"/>
      <c r="K126" s="63"/>
      <c r="L126" s="63"/>
    </row>
    <row r="127" spans="3:12" x14ac:dyDescent="0.25">
      <c r="C127" s="63"/>
      <c r="D127" s="63"/>
      <c r="E127" s="63"/>
      <c r="F127" s="63"/>
      <c r="G127" s="63"/>
      <c r="H127" s="63"/>
      <c r="I127" s="63"/>
      <c r="J127" s="63"/>
      <c r="K127" s="63"/>
      <c r="L127" s="63"/>
    </row>
    <row r="128" spans="3:12" x14ac:dyDescent="0.25">
      <c r="C128" s="63"/>
      <c r="D128" s="63"/>
      <c r="E128" s="63"/>
      <c r="F128" s="63"/>
      <c r="G128" s="63"/>
      <c r="H128" s="63"/>
      <c r="I128" s="63"/>
      <c r="J128" s="63"/>
      <c r="K128" s="63"/>
      <c r="L128" s="63"/>
    </row>
    <row r="129" spans="3:12" x14ac:dyDescent="0.25">
      <c r="C129" s="63"/>
      <c r="D129" s="63"/>
      <c r="E129" s="63"/>
      <c r="F129" s="63"/>
      <c r="G129" s="63"/>
      <c r="H129" s="63"/>
      <c r="I129" s="63"/>
      <c r="J129" s="63"/>
      <c r="K129" s="63"/>
      <c r="L129" s="63"/>
    </row>
    <row r="130" spans="3:12" x14ac:dyDescent="0.25">
      <c r="C130" s="63"/>
      <c r="D130" s="63"/>
      <c r="E130" s="63"/>
      <c r="F130" s="63"/>
      <c r="G130" s="63"/>
      <c r="H130" s="63"/>
      <c r="I130" s="63"/>
      <c r="J130" s="63"/>
      <c r="K130" s="63"/>
      <c r="L130" s="63"/>
    </row>
    <row r="131" spans="3:12" x14ac:dyDescent="0.25">
      <c r="C131" s="63"/>
      <c r="D131" s="63"/>
      <c r="E131" s="63"/>
      <c r="F131" s="63"/>
      <c r="G131" s="63"/>
      <c r="H131" s="63"/>
      <c r="I131" s="63"/>
      <c r="J131" s="63"/>
      <c r="K131" s="63"/>
      <c r="L131" s="63"/>
    </row>
    <row r="132" spans="3:12" x14ac:dyDescent="0.25">
      <c r="C132" s="63"/>
      <c r="D132" s="63"/>
      <c r="E132" s="63"/>
      <c r="F132" s="63"/>
      <c r="G132" s="63"/>
      <c r="H132" s="63"/>
      <c r="I132" s="63"/>
      <c r="J132" s="63"/>
      <c r="K132" s="63"/>
      <c r="L132" s="63"/>
    </row>
    <row r="133" spans="3:12" x14ac:dyDescent="0.25">
      <c r="C133" s="63"/>
      <c r="D133" s="63"/>
      <c r="E133" s="63"/>
      <c r="F133" s="63"/>
      <c r="G133" s="63"/>
      <c r="H133" s="63"/>
      <c r="I133" s="63"/>
      <c r="J133" s="63"/>
      <c r="K133" s="63"/>
      <c r="L133" s="63"/>
    </row>
    <row r="134" spans="3:12" x14ac:dyDescent="0.25">
      <c r="C134" s="63"/>
      <c r="D134" s="63"/>
      <c r="E134" s="63"/>
      <c r="F134" s="63"/>
      <c r="G134" s="63"/>
      <c r="H134" s="63"/>
      <c r="I134" s="63"/>
      <c r="J134" s="63"/>
      <c r="K134" s="63"/>
      <c r="L134" s="63"/>
    </row>
    <row r="135" spans="3:12" x14ac:dyDescent="0.25">
      <c r="C135" s="63"/>
      <c r="D135" s="63"/>
      <c r="E135" s="63"/>
      <c r="F135" s="63"/>
      <c r="G135" s="63"/>
      <c r="H135" s="63"/>
      <c r="I135" s="63"/>
      <c r="J135" s="63"/>
      <c r="K135" s="63"/>
      <c r="L135" s="63"/>
    </row>
    <row r="136" spans="3:12" x14ac:dyDescent="0.25">
      <c r="C136" s="63"/>
      <c r="D136" s="63"/>
      <c r="E136" s="63"/>
      <c r="F136" s="63"/>
      <c r="G136" s="63"/>
      <c r="H136" s="63"/>
      <c r="I136" s="63"/>
      <c r="J136" s="63"/>
      <c r="K136" s="63"/>
      <c r="L136" s="63"/>
    </row>
    <row r="137" spans="3:12" x14ac:dyDescent="0.25">
      <c r="C137" s="63"/>
      <c r="D137" s="63"/>
      <c r="E137" s="63"/>
      <c r="F137" s="63"/>
      <c r="G137" s="63"/>
      <c r="H137" s="63"/>
      <c r="I137" s="63"/>
      <c r="J137" s="63"/>
      <c r="K137" s="63"/>
      <c r="L137" s="63"/>
    </row>
    <row r="138" spans="3:12" x14ac:dyDescent="0.25">
      <c r="C138" s="63"/>
      <c r="D138" s="63"/>
      <c r="E138" s="63"/>
      <c r="F138" s="63"/>
      <c r="G138" s="63"/>
      <c r="H138" s="63"/>
      <c r="I138" s="63"/>
      <c r="J138" s="63"/>
      <c r="K138" s="63"/>
      <c r="L138" s="63"/>
    </row>
    <row r="139" spans="3:12" x14ac:dyDescent="0.25">
      <c r="C139" s="63"/>
      <c r="D139" s="63"/>
      <c r="E139" s="63"/>
      <c r="F139" s="63"/>
      <c r="G139" s="63"/>
      <c r="H139" s="63"/>
      <c r="I139" s="63"/>
      <c r="J139" s="63"/>
      <c r="K139" s="63"/>
      <c r="L139" s="63"/>
    </row>
    <row r="140" spans="3:12" x14ac:dyDescent="0.25">
      <c r="C140" s="63"/>
      <c r="D140" s="63"/>
      <c r="E140" s="63"/>
      <c r="F140" s="63"/>
      <c r="G140" s="63"/>
      <c r="H140" s="63"/>
      <c r="I140" s="63"/>
      <c r="J140" s="63"/>
      <c r="K140" s="63"/>
      <c r="L140" s="63"/>
    </row>
    <row r="141" spans="3:12" x14ac:dyDescent="0.25">
      <c r="C141" s="63"/>
      <c r="D141" s="63"/>
      <c r="E141" s="63"/>
      <c r="F141" s="63"/>
      <c r="G141" s="63"/>
      <c r="H141" s="63"/>
      <c r="I141" s="63"/>
      <c r="J141" s="63"/>
      <c r="K141" s="63"/>
      <c r="L141" s="63"/>
    </row>
    <row r="142" spans="3:12" x14ac:dyDescent="0.25">
      <c r="C142" s="63"/>
      <c r="D142" s="63"/>
      <c r="E142" s="63"/>
      <c r="F142" s="63"/>
      <c r="G142" s="63"/>
      <c r="H142" s="63"/>
      <c r="I142" s="63"/>
      <c r="J142" s="63"/>
      <c r="K142" s="63"/>
      <c r="L142" s="63"/>
    </row>
    <row r="143" spans="3:12" x14ac:dyDescent="0.25">
      <c r="C143" s="63"/>
      <c r="D143" s="63"/>
      <c r="E143" s="63"/>
      <c r="F143" s="63"/>
      <c r="G143" s="63"/>
      <c r="H143" s="63"/>
      <c r="I143" s="63"/>
      <c r="J143" s="63"/>
      <c r="K143" s="63"/>
      <c r="L143" s="63"/>
    </row>
    <row r="144" spans="3:12" x14ac:dyDescent="0.25">
      <c r="C144" s="63"/>
      <c r="D144" s="63"/>
      <c r="E144" s="63"/>
      <c r="F144" s="63"/>
      <c r="G144" s="63"/>
      <c r="H144" s="63"/>
      <c r="I144" s="63"/>
      <c r="J144" s="63"/>
      <c r="K144" s="63"/>
      <c r="L144" s="63"/>
    </row>
    <row r="145" spans="3:12" x14ac:dyDescent="0.25">
      <c r="C145" s="63"/>
      <c r="D145" s="63"/>
      <c r="E145" s="63"/>
      <c r="F145" s="63"/>
      <c r="G145" s="63"/>
      <c r="H145" s="63"/>
      <c r="I145" s="63"/>
      <c r="J145" s="63"/>
      <c r="K145" s="63"/>
      <c r="L145" s="63"/>
    </row>
    <row r="146" spans="3:12" x14ac:dyDescent="0.25">
      <c r="C146" s="63"/>
      <c r="D146" s="63"/>
      <c r="E146" s="63"/>
      <c r="F146" s="63"/>
      <c r="G146" s="63"/>
      <c r="H146" s="63"/>
      <c r="I146" s="63"/>
      <c r="J146" s="63"/>
      <c r="K146" s="63"/>
      <c r="L146" s="63"/>
    </row>
    <row r="147" spans="3:12" x14ac:dyDescent="0.25">
      <c r="C147" s="63"/>
      <c r="D147" s="63"/>
      <c r="E147" s="63"/>
      <c r="F147" s="63"/>
      <c r="G147" s="63"/>
      <c r="H147" s="63"/>
      <c r="I147" s="63"/>
      <c r="J147" s="63"/>
      <c r="K147" s="63"/>
      <c r="L147" s="63"/>
    </row>
    <row r="148" spans="3:12" x14ac:dyDescent="0.25">
      <c r="C148" s="63"/>
      <c r="D148" s="63"/>
      <c r="E148" s="63"/>
      <c r="F148" s="63"/>
      <c r="G148" s="63"/>
      <c r="H148" s="63"/>
      <c r="I148" s="63"/>
      <c r="J148" s="63"/>
      <c r="K148" s="63"/>
      <c r="L148" s="63"/>
    </row>
    <row r="149" spans="3:12" x14ac:dyDescent="0.25">
      <c r="C149" s="63"/>
      <c r="D149" s="63"/>
      <c r="E149" s="63"/>
      <c r="F149" s="63"/>
      <c r="G149" s="63"/>
      <c r="H149" s="63"/>
      <c r="I149" s="63"/>
      <c r="J149" s="63"/>
      <c r="K149" s="63"/>
      <c r="L149" s="63"/>
    </row>
    <row r="150" spans="3:12" x14ac:dyDescent="0.25">
      <c r="C150" s="63"/>
      <c r="D150" s="63"/>
      <c r="E150" s="63"/>
      <c r="F150" s="63"/>
      <c r="G150" s="63"/>
      <c r="H150" s="63"/>
      <c r="I150" s="63"/>
      <c r="J150" s="63"/>
      <c r="K150" s="63"/>
      <c r="L150" s="63"/>
    </row>
    <row r="151" spans="3:12" x14ac:dyDescent="0.25">
      <c r="C151" s="63"/>
      <c r="D151" s="63"/>
      <c r="E151" s="63"/>
      <c r="F151" s="63"/>
      <c r="G151" s="63"/>
      <c r="H151" s="63"/>
      <c r="I151" s="63"/>
      <c r="J151" s="63"/>
      <c r="K151" s="63"/>
      <c r="L151" s="63"/>
    </row>
    <row r="152" spans="3:12" x14ac:dyDescent="0.25">
      <c r="C152" s="63"/>
      <c r="D152" s="63"/>
      <c r="E152" s="63"/>
      <c r="F152" s="63"/>
      <c r="G152" s="63"/>
      <c r="H152" s="63"/>
      <c r="I152" s="63"/>
      <c r="J152" s="63"/>
      <c r="K152" s="63"/>
      <c r="L152" s="63"/>
    </row>
    <row r="153" spans="3:12" x14ac:dyDescent="0.25">
      <c r="C153" s="63"/>
      <c r="D153" s="63"/>
      <c r="E153" s="63"/>
      <c r="F153" s="63"/>
      <c r="G153" s="63"/>
      <c r="H153" s="63"/>
      <c r="I153" s="63"/>
      <c r="J153" s="63"/>
      <c r="K153" s="63"/>
      <c r="L153" s="63"/>
    </row>
    <row r="154" spans="3:12" x14ac:dyDescent="0.25">
      <c r="C154" s="63"/>
      <c r="D154" s="63"/>
      <c r="E154" s="63"/>
      <c r="F154" s="63"/>
      <c r="G154" s="63"/>
      <c r="H154" s="63"/>
      <c r="I154" s="63"/>
      <c r="J154" s="63"/>
      <c r="K154" s="63"/>
      <c r="L154" s="63"/>
    </row>
    <row r="155" spans="3:12" x14ac:dyDescent="0.25">
      <c r="C155" s="63"/>
      <c r="D155" s="63"/>
      <c r="E155" s="63"/>
      <c r="F155" s="63"/>
      <c r="G155" s="63"/>
      <c r="H155" s="63"/>
      <c r="I155" s="63"/>
      <c r="J155" s="63"/>
      <c r="K155" s="63"/>
      <c r="L155" s="63"/>
    </row>
    <row r="156" spans="3:12" x14ac:dyDescent="0.25">
      <c r="C156" s="63"/>
      <c r="D156" s="63"/>
      <c r="E156" s="63"/>
      <c r="F156" s="63"/>
      <c r="G156" s="63"/>
      <c r="H156" s="63"/>
      <c r="I156" s="63"/>
      <c r="J156" s="63"/>
      <c r="K156" s="63"/>
      <c r="L156" s="63"/>
    </row>
    <row r="157" spans="3:12" x14ac:dyDescent="0.25">
      <c r="C157" s="63"/>
      <c r="D157" s="63"/>
      <c r="E157" s="63"/>
      <c r="F157" s="63"/>
      <c r="G157" s="63"/>
      <c r="H157" s="63"/>
      <c r="I157" s="63"/>
      <c r="J157" s="63"/>
      <c r="K157" s="63"/>
      <c r="L157" s="63"/>
    </row>
    <row r="158" spans="3:12" x14ac:dyDescent="0.25">
      <c r="C158" s="63"/>
      <c r="D158" s="63"/>
      <c r="E158" s="63"/>
      <c r="F158" s="63"/>
      <c r="G158" s="63"/>
      <c r="H158" s="63"/>
      <c r="I158" s="63"/>
      <c r="J158" s="63"/>
      <c r="K158" s="63"/>
      <c r="L158" s="63"/>
    </row>
    <row r="159" spans="3:12" x14ac:dyDescent="0.25">
      <c r="C159" s="63"/>
      <c r="D159" s="63"/>
      <c r="E159" s="63"/>
      <c r="F159" s="63"/>
      <c r="G159" s="63"/>
      <c r="H159" s="63"/>
      <c r="I159" s="63"/>
      <c r="J159" s="63"/>
      <c r="K159" s="63"/>
      <c r="L159" s="63"/>
    </row>
    <row r="160" spans="3:12" x14ac:dyDescent="0.25">
      <c r="C160" s="63"/>
      <c r="D160" s="63"/>
      <c r="E160" s="63"/>
      <c r="F160" s="63"/>
      <c r="G160" s="63"/>
      <c r="H160" s="63"/>
      <c r="I160" s="63"/>
      <c r="J160" s="63"/>
      <c r="K160" s="63"/>
      <c r="L160" s="63"/>
    </row>
    <row r="161" spans="3:12" x14ac:dyDescent="0.25">
      <c r="C161" s="63"/>
      <c r="D161" s="63"/>
      <c r="E161" s="63"/>
      <c r="F161" s="63"/>
      <c r="G161" s="63"/>
      <c r="H161" s="63"/>
      <c r="I161" s="63"/>
      <c r="J161" s="63"/>
      <c r="K161" s="63"/>
      <c r="L161" s="63"/>
    </row>
    <row r="162" spans="3:12" x14ac:dyDescent="0.25">
      <c r="C162" s="63"/>
      <c r="D162" s="63"/>
      <c r="E162" s="63"/>
      <c r="F162" s="63"/>
      <c r="G162" s="63"/>
      <c r="H162" s="63"/>
      <c r="I162" s="63"/>
      <c r="J162" s="63"/>
      <c r="K162" s="63"/>
      <c r="L162" s="63"/>
    </row>
    <row r="163" spans="3:12" x14ac:dyDescent="0.25">
      <c r="C163" s="63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3:12" x14ac:dyDescent="0.25">
      <c r="C164" s="63"/>
      <c r="D164" s="63"/>
      <c r="E164" s="63"/>
      <c r="F164" s="63"/>
      <c r="G164" s="63"/>
      <c r="H164" s="63"/>
      <c r="I164" s="63"/>
      <c r="J164" s="63"/>
      <c r="K164" s="63"/>
      <c r="L164" s="63"/>
    </row>
    <row r="165" spans="3:12" x14ac:dyDescent="0.25">
      <c r="C165" s="63"/>
      <c r="D165" s="63"/>
      <c r="E165" s="63"/>
      <c r="F165" s="63"/>
      <c r="G165" s="63"/>
      <c r="H165" s="63"/>
      <c r="I165" s="63"/>
      <c r="J165" s="63"/>
      <c r="K165" s="63"/>
      <c r="L165" s="63"/>
    </row>
    <row r="166" spans="3:12" x14ac:dyDescent="0.25">
      <c r="C166" s="63"/>
      <c r="D166" s="63"/>
      <c r="E166" s="63"/>
      <c r="F166" s="63"/>
      <c r="G166" s="63"/>
      <c r="H166" s="63"/>
      <c r="I166" s="63"/>
      <c r="J166" s="63"/>
      <c r="K166" s="63"/>
      <c r="L166" s="63"/>
    </row>
    <row r="167" spans="3:12" x14ac:dyDescent="0.25">
      <c r="C167" s="63"/>
      <c r="D167" s="63"/>
      <c r="E167" s="63"/>
      <c r="F167" s="63"/>
      <c r="G167" s="63"/>
      <c r="H167" s="63"/>
      <c r="I167" s="63"/>
      <c r="J167" s="63"/>
      <c r="K167" s="63"/>
      <c r="L167" s="63"/>
    </row>
    <row r="168" spans="3:12" x14ac:dyDescent="0.25">
      <c r="C168" s="63"/>
      <c r="D168" s="63"/>
      <c r="E168" s="63"/>
      <c r="F168" s="63"/>
      <c r="G168" s="63"/>
      <c r="H168" s="63"/>
      <c r="I168" s="63"/>
      <c r="J168" s="63"/>
      <c r="K168" s="63"/>
      <c r="L168" s="63"/>
    </row>
    <row r="169" spans="3:12" x14ac:dyDescent="0.25">
      <c r="C169" s="63"/>
      <c r="D169" s="63"/>
      <c r="E169" s="63"/>
      <c r="F169" s="63"/>
      <c r="G169" s="63"/>
      <c r="H169" s="63"/>
      <c r="I169" s="63"/>
      <c r="J169" s="63"/>
      <c r="K169" s="63"/>
      <c r="L169" s="63"/>
    </row>
    <row r="170" spans="3:12" x14ac:dyDescent="0.25">
      <c r="C170" s="63"/>
      <c r="D170" s="63"/>
      <c r="E170" s="63"/>
      <c r="F170" s="63"/>
      <c r="G170" s="63"/>
      <c r="H170" s="63"/>
      <c r="I170" s="63"/>
      <c r="J170" s="63"/>
      <c r="K170" s="63"/>
      <c r="L170" s="63"/>
    </row>
    <row r="171" spans="3:12" x14ac:dyDescent="0.25">
      <c r="C171" s="63"/>
      <c r="D171" s="63"/>
      <c r="E171" s="63"/>
      <c r="F171" s="63"/>
      <c r="G171" s="63"/>
      <c r="H171" s="63"/>
      <c r="I171" s="63"/>
      <c r="J171" s="63"/>
      <c r="K171" s="63"/>
      <c r="L171" s="63"/>
    </row>
    <row r="172" spans="3:12" x14ac:dyDescent="0.25">
      <c r="C172" s="63"/>
      <c r="D172" s="63"/>
      <c r="E172" s="63"/>
      <c r="F172" s="63"/>
      <c r="G172" s="63"/>
      <c r="H172" s="63"/>
      <c r="I172" s="63"/>
      <c r="J172" s="63"/>
      <c r="K172" s="63"/>
      <c r="L172" s="63"/>
    </row>
    <row r="173" spans="3:12" x14ac:dyDescent="0.25">
      <c r="C173" s="63"/>
      <c r="D173" s="63"/>
      <c r="E173" s="63"/>
      <c r="F173" s="63"/>
      <c r="G173" s="63"/>
      <c r="H173" s="63"/>
      <c r="I173" s="63"/>
      <c r="J173" s="63"/>
      <c r="K173" s="63"/>
      <c r="L173" s="63"/>
    </row>
    <row r="174" spans="3:12" x14ac:dyDescent="0.25">
      <c r="C174" s="63"/>
      <c r="D174" s="63"/>
      <c r="E174" s="63"/>
      <c r="F174" s="63"/>
      <c r="G174" s="63"/>
      <c r="H174" s="63"/>
      <c r="I174" s="63"/>
      <c r="J174" s="63"/>
      <c r="K174" s="63"/>
      <c r="L174" s="63"/>
    </row>
    <row r="175" spans="3:12" x14ac:dyDescent="0.25">
      <c r="C175" s="63"/>
      <c r="D175" s="63"/>
      <c r="E175" s="63"/>
      <c r="F175" s="63"/>
      <c r="G175" s="63"/>
      <c r="H175" s="63"/>
      <c r="I175" s="63"/>
      <c r="J175" s="63"/>
      <c r="K175" s="63"/>
      <c r="L175" s="63"/>
    </row>
    <row r="176" spans="3:12" x14ac:dyDescent="0.25">
      <c r="C176" s="63"/>
      <c r="D176" s="63"/>
      <c r="E176" s="63"/>
      <c r="F176" s="63"/>
      <c r="G176" s="63"/>
      <c r="H176" s="63"/>
      <c r="I176" s="63"/>
      <c r="J176" s="63"/>
      <c r="K176" s="63"/>
      <c r="L176" s="63"/>
    </row>
    <row r="177" spans="3:12" x14ac:dyDescent="0.25">
      <c r="C177" s="63"/>
      <c r="D177" s="63"/>
      <c r="E177" s="63"/>
      <c r="F177" s="63"/>
      <c r="G177" s="63"/>
      <c r="H177" s="63"/>
      <c r="I177" s="63"/>
      <c r="J177" s="63"/>
      <c r="K177" s="63"/>
      <c r="L177" s="63"/>
    </row>
    <row r="178" spans="3:12" x14ac:dyDescent="0.25">
      <c r="C178" s="63"/>
      <c r="D178" s="63"/>
      <c r="E178" s="63"/>
      <c r="F178" s="63"/>
      <c r="G178" s="63"/>
      <c r="H178" s="63"/>
      <c r="I178" s="63"/>
      <c r="J178" s="63"/>
      <c r="K178" s="63"/>
      <c r="L178" s="63"/>
    </row>
    <row r="179" spans="3:12" x14ac:dyDescent="0.25">
      <c r="C179" s="63"/>
      <c r="D179" s="63"/>
      <c r="E179" s="63"/>
      <c r="F179" s="63"/>
      <c r="G179" s="63"/>
      <c r="H179" s="63"/>
      <c r="I179" s="63"/>
      <c r="J179" s="63"/>
      <c r="K179" s="63"/>
      <c r="L179" s="63"/>
    </row>
    <row r="180" spans="3:12" x14ac:dyDescent="0.25">
      <c r="C180" s="63"/>
      <c r="D180" s="63"/>
      <c r="E180" s="63"/>
      <c r="F180" s="63"/>
      <c r="G180" s="63"/>
      <c r="H180" s="63"/>
      <c r="I180" s="63"/>
      <c r="J180" s="63"/>
      <c r="K180" s="63"/>
      <c r="L180" s="63"/>
    </row>
    <row r="181" spans="3:12" x14ac:dyDescent="0.25">
      <c r="C181" s="63"/>
      <c r="D181" s="63"/>
      <c r="E181" s="63"/>
      <c r="F181" s="63"/>
      <c r="G181" s="63"/>
      <c r="H181" s="63"/>
      <c r="I181" s="63"/>
      <c r="J181" s="63"/>
      <c r="K181" s="63"/>
      <c r="L181" s="63"/>
    </row>
    <row r="182" spans="3:12" x14ac:dyDescent="0.25">
      <c r="C182" s="63"/>
      <c r="D182" s="63"/>
      <c r="E182" s="63"/>
      <c r="F182" s="63"/>
      <c r="G182" s="63"/>
      <c r="H182" s="63"/>
      <c r="I182" s="63"/>
      <c r="J182" s="63"/>
      <c r="K182" s="63"/>
      <c r="L182" s="63"/>
    </row>
    <row r="183" spans="3:12" x14ac:dyDescent="0.25">
      <c r="C183" s="63"/>
      <c r="D183" s="63"/>
      <c r="E183" s="63"/>
      <c r="F183" s="63"/>
      <c r="G183" s="63"/>
      <c r="H183" s="63"/>
      <c r="I183" s="63"/>
      <c r="J183" s="63"/>
      <c r="K183" s="63"/>
      <c r="L183" s="63"/>
    </row>
    <row r="184" spans="3:12" x14ac:dyDescent="0.25">
      <c r="C184" s="63"/>
      <c r="D184" s="63"/>
      <c r="E184" s="63"/>
      <c r="F184" s="63"/>
      <c r="G184" s="63"/>
      <c r="H184" s="63"/>
      <c r="I184" s="63"/>
      <c r="J184" s="63"/>
      <c r="K184" s="63"/>
      <c r="L184" s="63"/>
    </row>
    <row r="185" spans="3:12" x14ac:dyDescent="0.25">
      <c r="C185" s="63"/>
      <c r="D185" s="63"/>
      <c r="E185" s="63"/>
      <c r="F185" s="63"/>
      <c r="G185" s="63"/>
      <c r="H185" s="63"/>
      <c r="I185" s="63"/>
      <c r="J185" s="63"/>
      <c r="K185" s="63"/>
      <c r="L185" s="63"/>
    </row>
    <row r="186" spans="3:12" x14ac:dyDescent="0.25">
      <c r="C186" s="63"/>
      <c r="D186" s="63"/>
      <c r="E186" s="63"/>
      <c r="F186" s="63"/>
      <c r="G186" s="63"/>
      <c r="H186" s="63"/>
      <c r="I186" s="63"/>
      <c r="J186" s="63"/>
      <c r="K186" s="63"/>
      <c r="L186" s="63"/>
    </row>
    <row r="187" spans="3:12" x14ac:dyDescent="0.25">
      <c r="C187" s="63"/>
      <c r="D187" s="63"/>
      <c r="E187" s="63"/>
      <c r="F187" s="63"/>
      <c r="G187" s="63"/>
      <c r="H187" s="63"/>
      <c r="I187" s="63"/>
      <c r="J187" s="63"/>
      <c r="K187" s="63"/>
      <c r="L187" s="63"/>
    </row>
    <row r="188" spans="3:12" x14ac:dyDescent="0.25">
      <c r="C188" s="63"/>
      <c r="D188" s="63"/>
      <c r="E188" s="63"/>
      <c r="F188" s="63"/>
      <c r="G188" s="63"/>
      <c r="H188" s="63"/>
      <c r="I188" s="63"/>
      <c r="J188" s="63"/>
      <c r="K188" s="63"/>
      <c r="L188" s="63"/>
    </row>
    <row r="189" spans="3:12" x14ac:dyDescent="0.25">
      <c r="C189" s="63"/>
      <c r="D189" s="63"/>
      <c r="E189" s="63"/>
      <c r="F189" s="63"/>
      <c r="G189" s="63"/>
      <c r="H189" s="63"/>
      <c r="I189" s="63"/>
      <c r="J189" s="63"/>
      <c r="K189" s="63"/>
      <c r="L189" s="63"/>
    </row>
    <row r="190" spans="3:12" x14ac:dyDescent="0.25">
      <c r="C190" s="63"/>
      <c r="D190" s="63"/>
      <c r="E190" s="63"/>
      <c r="F190" s="63"/>
      <c r="G190" s="63"/>
      <c r="H190" s="63"/>
      <c r="I190" s="63"/>
      <c r="J190" s="63"/>
      <c r="K190" s="63"/>
      <c r="L190" s="63"/>
    </row>
    <row r="191" spans="3:12" x14ac:dyDescent="0.25">
      <c r="C191" s="63"/>
      <c r="D191" s="63"/>
      <c r="E191" s="63"/>
      <c r="F191" s="63"/>
      <c r="G191" s="63"/>
      <c r="H191" s="63"/>
      <c r="I191" s="63"/>
      <c r="J191" s="63"/>
      <c r="K191" s="63"/>
      <c r="L191" s="63"/>
    </row>
    <row r="192" spans="3:12" x14ac:dyDescent="0.25">
      <c r="C192" s="63"/>
      <c r="D192" s="63"/>
      <c r="E192" s="63"/>
      <c r="F192" s="63"/>
      <c r="G192" s="63"/>
      <c r="H192" s="63"/>
      <c r="I192" s="63"/>
      <c r="J192" s="63"/>
      <c r="K192" s="63"/>
      <c r="L192" s="63"/>
    </row>
    <row r="193" spans="3:12" x14ac:dyDescent="0.25">
      <c r="C193" s="63"/>
      <c r="D193" s="63"/>
      <c r="E193" s="63"/>
      <c r="F193" s="63"/>
      <c r="G193" s="63"/>
      <c r="H193" s="63"/>
      <c r="I193" s="63"/>
      <c r="J193" s="63"/>
      <c r="K193" s="63"/>
      <c r="L193" s="63"/>
    </row>
    <row r="194" spans="3:12" x14ac:dyDescent="0.25">
      <c r="C194" s="63"/>
      <c r="D194" s="63"/>
      <c r="E194" s="63"/>
      <c r="F194" s="63"/>
      <c r="G194" s="63"/>
      <c r="H194" s="63"/>
      <c r="I194" s="63"/>
      <c r="J194" s="63"/>
      <c r="K194" s="63"/>
      <c r="L194" s="63"/>
    </row>
    <row r="195" spans="3:12" x14ac:dyDescent="0.25">
      <c r="C195" s="63"/>
      <c r="D195" s="63"/>
      <c r="E195" s="63"/>
      <c r="F195" s="63"/>
      <c r="G195" s="63"/>
      <c r="H195" s="63"/>
      <c r="I195" s="63"/>
      <c r="J195" s="63"/>
      <c r="K195" s="63"/>
      <c r="L195" s="63"/>
    </row>
    <row r="196" spans="3:12" x14ac:dyDescent="0.25">
      <c r="C196" s="63"/>
      <c r="D196" s="63"/>
      <c r="E196" s="63"/>
      <c r="F196" s="63"/>
      <c r="G196" s="63"/>
      <c r="H196" s="63"/>
      <c r="I196" s="63"/>
      <c r="J196" s="63"/>
      <c r="K196" s="63"/>
      <c r="L196" s="63"/>
    </row>
    <row r="197" spans="3:12" x14ac:dyDescent="0.25">
      <c r="C197" s="63"/>
      <c r="D197" s="63"/>
      <c r="E197" s="63"/>
      <c r="F197" s="63"/>
      <c r="G197" s="63"/>
      <c r="H197" s="63"/>
      <c r="I197" s="63"/>
      <c r="J197" s="63"/>
      <c r="K197" s="63"/>
      <c r="L197" s="63"/>
    </row>
    <row r="198" spans="3:12" x14ac:dyDescent="0.25">
      <c r="C198" s="63"/>
      <c r="D198" s="63"/>
      <c r="E198" s="63"/>
      <c r="F198" s="63"/>
      <c r="G198" s="63"/>
      <c r="H198" s="63"/>
      <c r="I198" s="63"/>
      <c r="J198" s="63"/>
      <c r="K198" s="63"/>
      <c r="L198" s="63"/>
    </row>
    <row r="199" spans="3:12" x14ac:dyDescent="0.25">
      <c r="C199" s="63"/>
      <c r="D199" s="63"/>
      <c r="E199" s="63"/>
      <c r="F199" s="63"/>
      <c r="G199" s="63"/>
      <c r="H199" s="63"/>
      <c r="I199" s="63"/>
      <c r="J199" s="63"/>
      <c r="K199" s="63"/>
      <c r="L199" s="63"/>
    </row>
    <row r="200" spans="3:12" x14ac:dyDescent="0.25">
      <c r="C200" s="63"/>
      <c r="D200" s="63"/>
      <c r="E200" s="63"/>
      <c r="F200" s="63"/>
      <c r="G200" s="63"/>
      <c r="H200" s="63"/>
      <c r="I200" s="63"/>
      <c r="J200" s="63"/>
      <c r="K200" s="63"/>
      <c r="L200" s="63"/>
    </row>
    <row r="201" spans="3:12" x14ac:dyDescent="0.25">
      <c r="C201" s="63"/>
      <c r="D201" s="63"/>
      <c r="E201" s="63"/>
      <c r="F201" s="63"/>
      <c r="G201" s="63"/>
      <c r="H201" s="63"/>
      <c r="I201" s="63"/>
      <c r="J201" s="63"/>
      <c r="K201" s="63"/>
      <c r="L201" s="63"/>
    </row>
    <row r="202" spans="3:12" x14ac:dyDescent="0.25">
      <c r="C202" s="63"/>
      <c r="D202" s="63"/>
      <c r="E202" s="63"/>
      <c r="F202" s="63"/>
      <c r="G202" s="63"/>
      <c r="H202" s="63"/>
      <c r="I202" s="63"/>
      <c r="J202" s="63"/>
      <c r="K202" s="63"/>
      <c r="L202" s="63"/>
    </row>
    <row r="203" spans="3:12" x14ac:dyDescent="0.25">
      <c r="C203" s="63"/>
      <c r="D203" s="63"/>
      <c r="E203" s="63"/>
      <c r="F203" s="63"/>
      <c r="G203" s="63"/>
      <c r="H203" s="63"/>
      <c r="I203" s="63"/>
      <c r="J203" s="63"/>
      <c r="K203" s="63"/>
      <c r="L203" s="63"/>
    </row>
    <row r="204" spans="3:12" x14ac:dyDescent="0.25">
      <c r="C204" s="63"/>
      <c r="D204" s="63"/>
      <c r="E204" s="63"/>
      <c r="F204" s="63"/>
      <c r="G204" s="63"/>
      <c r="H204" s="63"/>
      <c r="I204" s="63"/>
      <c r="J204" s="63"/>
      <c r="K204" s="63"/>
      <c r="L204" s="63"/>
    </row>
    <row r="205" spans="3:12" x14ac:dyDescent="0.25">
      <c r="C205" s="63"/>
      <c r="D205" s="63"/>
      <c r="E205" s="63"/>
      <c r="F205" s="63"/>
      <c r="G205" s="63"/>
      <c r="H205" s="63"/>
      <c r="I205" s="63"/>
      <c r="J205" s="63"/>
      <c r="K205" s="63"/>
      <c r="L205" s="63"/>
    </row>
    <row r="206" spans="3:12" x14ac:dyDescent="0.25">
      <c r="C206" s="63"/>
      <c r="D206" s="63"/>
      <c r="E206" s="63"/>
      <c r="F206" s="63"/>
      <c r="G206" s="63"/>
      <c r="H206" s="63"/>
      <c r="I206" s="63"/>
      <c r="J206" s="63"/>
      <c r="K206" s="63"/>
      <c r="L206" s="63"/>
    </row>
    <row r="207" spans="3:12" x14ac:dyDescent="0.25">
      <c r="C207" s="63"/>
      <c r="D207" s="63"/>
      <c r="E207" s="63"/>
      <c r="F207" s="63"/>
      <c r="G207" s="63"/>
      <c r="H207" s="63"/>
      <c r="I207" s="63"/>
      <c r="J207" s="63"/>
      <c r="K207" s="63"/>
      <c r="L207" s="63"/>
    </row>
    <row r="208" spans="3:12" x14ac:dyDescent="0.25">
      <c r="C208" s="63"/>
      <c r="D208" s="63"/>
      <c r="E208" s="63"/>
      <c r="F208" s="63"/>
      <c r="G208" s="63"/>
      <c r="H208" s="63"/>
      <c r="I208" s="63"/>
      <c r="J208" s="63"/>
      <c r="K208" s="63"/>
      <c r="L208" s="63"/>
    </row>
    <row r="209" spans="3:12" x14ac:dyDescent="0.25">
      <c r="C209" s="63"/>
      <c r="D209" s="63"/>
      <c r="E209" s="63"/>
      <c r="F209" s="63"/>
      <c r="G209" s="63"/>
      <c r="H209" s="63"/>
      <c r="I209" s="63"/>
      <c r="J209" s="63"/>
      <c r="K209" s="63"/>
      <c r="L209" s="63"/>
    </row>
    <row r="210" spans="3:12" x14ac:dyDescent="0.25">
      <c r="C210" s="63"/>
      <c r="D210" s="63"/>
      <c r="E210" s="63"/>
      <c r="F210" s="63"/>
      <c r="G210" s="63"/>
      <c r="H210" s="63"/>
      <c r="I210" s="63"/>
      <c r="J210" s="63"/>
      <c r="K210" s="63"/>
      <c r="L210" s="63"/>
    </row>
    <row r="211" spans="3:12" x14ac:dyDescent="0.25">
      <c r="C211" s="63"/>
      <c r="D211" s="63"/>
      <c r="E211" s="63"/>
      <c r="F211" s="63"/>
      <c r="G211" s="63"/>
      <c r="H211" s="63"/>
      <c r="I211" s="63"/>
      <c r="J211" s="63"/>
      <c r="K211" s="63"/>
      <c r="L211" s="63"/>
    </row>
    <row r="212" spans="3:12" x14ac:dyDescent="0.25">
      <c r="C212" s="63"/>
      <c r="D212" s="63"/>
      <c r="E212" s="63"/>
      <c r="F212" s="63"/>
      <c r="G212" s="63"/>
      <c r="H212" s="63"/>
      <c r="I212" s="63"/>
      <c r="J212" s="63"/>
      <c r="K212" s="63"/>
      <c r="L212" s="63"/>
    </row>
    <row r="213" spans="3:12" x14ac:dyDescent="0.25">
      <c r="C213" s="63"/>
      <c r="D213" s="63"/>
      <c r="E213" s="63"/>
      <c r="F213" s="63"/>
      <c r="G213" s="63"/>
      <c r="H213" s="63"/>
      <c r="I213" s="63"/>
      <c r="J213" s="63"/>
      <c r="K213" s="63"/>
      <c r="L213" s="63"/>
    </row>
    <row r="214" spans="3:12" x14ac:dyDescent="0.25">
      <c r="C214" s="63"/>
      <c r="D214" s="63"/>
      <c r="E214" s="63"/>
      <c r="F214" s="63"/>
      <c r="G214" s="63"/>
      <c r="H214" s="63"/>
      <c r="I214" s="63"/>
      <c r="J214" s="63"/>
      <c r="K214" s="63"/>
      <c r="L214" s="63"/>
    </row>
    <row r="215" spans="3:12" x14ac:dyDescent="0.25">
      <c r="C215" s="63"/>
      <c r="D215" s="63"/>
      <c r="E215" s="63"/>
      <c r="F215" s="63"/>
      <c r="G215" s="63"/>
      <c r="H215" s="63"/>
      <c r="I215" s="63"/>
      <c r="J215" s="63"/>
      <c r="K215" s="63"/>
      <c r="L215" s="63"/>
    </row>
    <row r="216" spans="3:12" x14ac:dyDescent="0.25">
      <c r="C216" s="63"/>
      <c r="D216" s="63"/>
      <c r="E216" s="63"/>
      <c r="F216" s="63"/>
      <c r="G216" s="63"/>
      <c r="H216" s="63"/>
      <c r="I216" s="63"/>
      <c r="J216" s="63"/>
      <c r="K216" s="63"/>
      <c r="L216" s="63"/>
    </row>
    <row r="217" spans="3:12" x14ac:dyDescent="0.25">
      <c r="C217" s="63"/>
      <c r="D217" s="63"/>
      <c r="E217" s="63"/>
      <c r="F217" s="63"/>
      <c r="G217" s="63"/>
      <c r="H217" s="63"/>
      <c r="I217" s="63"/>
      <c r="J217" s="63"/>
      <c r="K217" s="63"/>
      <c r="L217" s="63"/>
    </row>
    <row r="218" spans="3:12" x14ac:dyDescent="0.25">
      <c r="C218" s="63"/>
      <c r="D218" s="63"/>
      <c r="E218" s="63"/>
      <c r="F218" s="63"/>
      <c r="G218" s="63"/>
      <c r="H218" s="63"/>
      <c r="I218" s="63"/>
      <c r="J218" s="63"/>
      <c r="K218" s="63"/>
      <c r="L218" s="63"/>
    </row>
    <row r="219" spans="3:12" x14ac:dyDescent="0.25">
      <c r="C219" s="63"/>
      <c r="D219" s="63"/>
      <c r="E219" s="63"/>
      <c r="F219" s="63"/>
      <c r="G219" s="63"/>
      <c r="H219" s="63"/>
      <c r="I219" s="63"/>
      <c r="J219" s="63"/>
      <c r="K219" s="63"/>
      <c r="L219" s="63"/>
    </row>
    <row r="220" spans="3:12" x14ac:dyDescent="0.25">
      <c r="C220" s="63"/>
      <c r="D220" s="63"/>
      <c r="E220" s="63"/>
      <c r="F220" s="63"/>
      <c r="G220" s="63"/>
      <c r="H220" s="63"/>
      <c r="I220" s="63"/>
      <c r="J220" s="63"/>
      <c r="K220" s="63"/>
      <c r="L220" s="63"/>
    </row>
    <row r="221" spans="3:12" x14ac:dyDescent="0.25">
      <c r="C221" s="63"/>
      <c r="D221" s="63"/>
      <c r="E221" s="63"/>
      <c r="F221" s="63"/>
      <c r="G221" s="63"/>
      <c r="H221" s="63"/>
      <c r="I221" s="63"/>
      <c r="J221" s="63"/>
      <c r="K221" s="63"/>
      <c r="L221" s="63"/>
    </row>
    <row r="222" spans="3:12" x14ac:dyDescent="0.25">
      <c r="C222" s="63"/>
      <c r="D222" s="63"/>
      <c r="E222" s="63"/>
      <c r="F222" s="63"/>
      <c r="G222" s="63"/>
      <c r="H222" s="63"/>
      <c r="I222" s="63"/>
      <c r="J222" s="63"/>
      <c r="K222" s="63"/>
      <c r="L222" s="63"/>
    </row>
    <row r="223" spans="3:12" x14ac:dyDescent="0.25">
      <c r="C223" s="63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3:12" x14ac:dyDescent="0.25">
      <c r="C224" s="63"/>
      <c r="D224" s="63"/>
      <c r="E224" s="63"/>
      <c r="F224" s="63"/>
      <c r="G224" s="63"/>
      <c r="H224" s="63"/>
      <c r="I224" s="63"/>
      <c r="J224" s="63"/>
      <c r="K224" s="63"/>
      <c r="L224" s="63"/>
    </row>
    <row r="225" spans="3:12" x14ac:dyDescent="0.25">
      <c r="C225" s="63"/>
      <c r="D225" s="63"/>
      <c r="E225" s="63"/>
      <c r="F225" s="63"/>
      <c r="G225" s="63"/>
      <c r="H225" s="63"/>
      <c r="I225" s="63"/>
      <c r="J225" s="63"/>
      <c r="K225" s="63"/>
      <c r="L225" s="63"/>
    </row>
    <row r="226" spans="3:12" x14ac:dyDescent="0.25">
      <c r="C226" s="63"/>
      <c r="D226" s="63"/>
      <c r="E226" s="63"/>
      <c r="F226" s="63"/>
      <c r="G226" s="63"/>
      <c r="H226" s="63"/>
      <c r="I226" s="63"/>
      <c r="J226" s="63"/>
      <c r="K226" s="63"/>
      <c r="L226" s="63"/>
    </row>
    <row r="227" spans="3:12" x14ac:dyDescent="0.25">
      <c r="C227" s="63"/>
      <c r="D227" s="63"/>
      <c r="E227" s="63"/>
      <c r="F227" s="63"/>
      <c r="G227" s="63"/>
      <c r="H227" s="63"/>
      <c r="I227" s="63"/>
      <c r="J227" s="63"/>
      <c r="K227" s="63"/>
      <c r="L227" s="63"/>
    </row>
    <row r="228" spans="3:12" x14ac:dyDescent="0.25">
      <c r="C228" s="63"/>
      <c r="D228" s="63"/>
      <c r="E228" s="63"/>
      <c r="F228" s="63"/>
      <c r="G228" s="63"/>
      <c r="H228" s="63"/>
      <c r="I228" s="63"/>
      <c r="J228" s="63"/>
      <c r="K228" s="63"/>
      <c r="L228" s="63"/>
    </row>
    <row r="229" spans="3:12" x14ac:dyDescent="0.25">
      <c r="C229" s="63"/>
      <c r="D229" s="63"/>
      <c r="E229" s="63"/>
      <c r="F229" s="63"/>
      <c r="G229" s="63"/>
      <c r="H229" s="63"/>
      <c r="I229" s="63"/>
      <c r="J229" s="63"/>
      <c r="K229" s="63"/>
      <c r="L229" s="63"/>
    </row>
    <row r="230" spans="3:12" x14ac:dyDescent="0.25">
      <c r="C230" s="63"/>
      <c r="D230" s="63"/>
      <c r="E230" s="63"/>
      <c r="F230" s="63"/>
      <c r="G230" s="63"/>
      <c r="H230" s="63"/>
      <c r="I230" s="63"/>
      <c r="J230" s="63"/>
      <c r="K230" s="63"/>
      <c r="L230" s="63"/>
    </row>
    <row r="231" spans="3:12" x14ac:dyDescent="0.25">
      <c r="C231" s="63"/>
      <c r="D231" s="63"/>
      <c r="E231" s="63"/>
      <c r="F231" s="63"/>
      <c r="G231" s="63"/>
      <c r="H231" s="63"/>
      <c r="I231" s="63"/>
      <c r="J231" s="63"/>
      <c r="K231" s="63"/>
      <c r="L231" s="63"/>
    </row>
    <row r="232" spans="3:12" x14ac:dyDescent="0.25">
      <c r="C232" s="63"/>
      <c r="D232" s="63"/>
      <c r="E232" s="63"/>
      <c r="F232" s="63"/>
      <c r="G232" s="63"/>
      <c r="H232" s="63"/>
      <c r="I232" s="63"/>
      <c r="J232" s="63"/>
      <c r="K232" s="63"/>
      <c r="L232" s="63"/>
    </row>
    <row r="233" spans="3:12" x14ac:dyDescent="0.25">
      <c r="C233" s="63"/>
      <c r="D233" s="63"/>
      <c r="E233" s="63"/>
      <c r="F233" s="63"/>
      <c r="G233" s="63"/>
      <c r="H233" s="63"/>
      <c r="I233" s="63"/>
      <c r="J233" s="63"/>
      <c r="K233" s="63"/>
      <c r="L233" s="63"/>
    </row>
    <row r="234" spans="3:12" x14ac:dyDescent="0.25">
      <c r="C234" s="63"/>
      <c r="D234" s="63"/>
      <c r="E234" s="63"/>
      <c r="F234" s="63"/>
      <c r="G234" s="63"/>
      <c r="H234" s="63"/>
      <c r="I234" s="63"/>
      <c r="J234" s="63"/>
      <c r="K234" s="63"/>
      <c r="L234" s="63"/>
    </row>
    <row r="235" spans="3:12" x14ac:dyDescent="0.25">
      <c r="C235" s="63"/>
      <c r="D235" s="63"/>
      <c r="E235" s="63"/>
      <c r="F235" s="63"/>
      <c r="G235" s="63"/>
      <c r="H235" s="63"/>
      <c r="I235" s="63"/>
      <c r="J235" s="63"/>
      <c r="K235" s="63"/>
      <c r="L235" s="63"/>
    </row>
    <row r="236" spans="3:12" x14ac:dyDescent="0.25">
      <c r="C236" s="63"/>
      <c r="D236" s="63"/>
      <c r="E236" s="63"/>
      <c r="F236" s="63"/>
      <c r="G236" s="63"/>
      <c r="H236" s="63"/>
      <c r="I236" s="63"/>
      <c r="J236" s="63"/>
      <c r="K236" s="63"/>
      <c r="L236" s="63"/>
    </row>
    <row r="237" spans="3:12" x14ac:dyDescent="0.25">
      <c r="C237" s="63"/>
      <c r="D237" s="63"/>
      <c r="E237" s="63"/>
      <c r="F237" s="63"/>
      <c r="G237" s="63"/>
      <c r="H237" s="63"/>
      <c r="I237" s="63"/>
      <c r="J237" s="63"/>
      <c r="K237" s="63"/>
      <c r="L237" s="63"/>
    </row>
    <row r="238" spans="3:12" x14ac:dyDescent="0.25">
      <c r="C238" s="63"/>
      <c r="D238" s="63"/>
      <c r="E238" s="63"/>
      <c r="F238" s="63"/>
      <c r="G238" s="63"/>
      <c r="H238" s="63"/>
      <c r="I238" s="63"/>
      <c r="J238" s="63"/>
      <c r="K238" s="63"/>
      <c r="L238" s="63"/>
    </row>
    <row r="239" spans="3:12" x14ac:dyDescent="0.25">
      <c r="C239" s="63"/>
      <c r="D239" s="63"/>
      <c r="E239" s="63"/>
      <c r="F239" s="63"/>
      <c r="G239" s="63"/>
      <c r="H239" s="63"/>
      <c r="I239" s="63"/>
      <c r="J239" s="63"/>
      <c r="K239" s="63"/>
      <c r="L239" s="63"/>
    </row>
    <row r="240" spans="3:12" x14ac:dyDescent="0.25">
      <c r="C240" s="63"/>
      <c r="D240" s="63"/>
      <c r="E240" s="63"/>
      <c r="F240" s="63"/>
      <c r="G240" s="63"/>
      <c r="H240" s="63"/>
      <c r="I240" s="63"/>
      <c r="J240" s="63"/>
      <c r="K240" s="63"/>
      <c r="L240" s="63"/>
    </row>
    <row r="241" spans="3:12" x14ac:dyDescent="0.25">
      <c r="C241" s="63"/>
      <c r="D241" s="63"/>
      <c r="E241" s="63"/>
      <c r="F241" s="63"/>
      <c r="G241" s="63"/>
      <c r="H241" s="63"/>
      <c r="I241" s="63"/>
      <c r="J241" s="63"/>
      <c r="K241" s="63"/>
      <c r="L241" s="63"/>
    </row>
    <row r="242" spans="3:12" x14ac:dyDescent="0.25">
      <c r="C242" s="63"/>
      <c r="D242" s="63"/>
      <c r="E242" s="63"/>
      <c r="F242" s="63"/>
      <c r="G242" s="63"/>
      <c r="H242" s="63"/>
      <c r="I242" s="63"/>
      <c r="J242" s="63"/>
      <c r="K242" s="63"/>
      <c r="L242" s="63"/>
    </row>
    <row r="243" spans="3:12" x14ac:dyDescent="0.25">
      <c r="C243" s="63"/>
      <c r="D243" s="63"/>
      <c r="E243" s="63"/>
      <c r="F243" s="63"/>
      <c r="G243" s="63"/>
      <c r="H243" s="63"/>
      <c r="I243" s="63"/>
      <c r="J243" s="63"/>
      <c r="K243" s="63"/>
      <c r="L243" s="63"/>
    </row>
    <row r="244" spans="3:12" x14ac:dyDescent="0.25">
      <c r="C244" s="63"/>
      <c r="D244" s="63"/>
      <c r="E244" s="63"/>
      <c r="F244" s="63"/>
      <c r="G244" s="63"/>
      <c r="H244" s="63"/>
      <c r="I244" s="63"/>
      <c r="J244" s="63"/>
      <c r="K244" s="63"/>
      <c r="L244" s="63"/>
    </row>
    <row r="245" spans="3:12" x14ac:dyDescent="0.25">
      <c r="C245" s="63"/>
      <c r="D245" s="63"/>
      <c r="E245" s="63"/>
      <c r="F245" s="63"/>
      <c r="G245" s="63"/>
      <c r="H245" s="63"/>
      <c r="I245" s="63"/>
      <c r="J245" s="63"/>
      <c r="K245" s="63"/>
      <c r="L245" s="63"/>
    </row>
    <row r="246" spans="3:12" x14ac:dyDescent="0.25">
      <c r="C246" s="63"/>
      <c r="D246" s="63"/>
      <c r="E246" s="63"/>
      <c r="F246" s="63"/>
      <c r="G246" s="63"/>
      <c r="H246" s="63"/>
      <c r="I246" s="63"/>
      <c r="J246" s="63"/>
      <c r="K246" s="63"/>
      <c r="L246" s="63"/>
    </row>
    <row r="247" spans="3:12" x14ac:dyDescent="0.25">
      <c r="C247" s="63"/>
      <c r="D247" s="63"/>
      <c r="E247" s="63"/>
      <c r="F247" s="63"/>
      <c r="G247" s="63"/>
      <c r="H247" s="63"/>
      <c r="I247" s="63"/>
      <c r="J247" s="63"/>
      <c r="K247" s="63"/>
      <c r="L247" s="63"/>
    </row>
    <row r="248" spans="3:12" x14ac:dyDescent="0.25">
      <c r="C248" s="63"/>
      <c r="D248" s="63"/>
      <c r="E248" s="63"/>
      <c r="F248" s="63"/>
      <c r="G248" s="63"/>
      <c r="H248" s="63"/>
      <c r="I248" s="63"/>
      <c r="J248" s="63"/>
      <c r="K248" s="63"/>
      <c r="L248" s="63"/>
    </row>
    <row r="249" spans="3:12" x14ac:dyDescent="0.25">
      <c r="C249" s="63"/>
      <c r="D249" s="63"/>
      <c r="E249" s="63"/>
      <c r="F249" s="63"/>
      <c r="G249" s="63"/>
      <c r="H249" s="63"/>
      <c r="I249" s="63"/>
      <c r="J249" s="63"/>
      <c r="K249" s="63"/>
      <c r="L249" s="63"/>
    </row>
    <row r="250" spans="3:12" x14ac:dyDescent="0.25">
      <c r="C250" s="63"/>
      <c r="D250" s="63"/>
      <c r="E250" s="63"/>
      <c r="F250" s="63"/>
      <c r="G250" s="63"/>
      <c r="H250" s="63"/>
      <c r="I250" s="63"/>
      <c r="J250" s="63"/>
      <c r="K250" s="63"/>
      <c r="L250" s="63"/>
    </row>
    <row r="251" spans="3:12" x14ac:dyDescent="0.25">
      <c r="C251" s="63"/>
      <c r="D251" s="63"/>
      <c r="E251" s="63"/>
      <c r="F251" s="63"/>
      <c r="G251" s="63"/>
      <c r="H251" s="63"/>
      <c r="I251" s="63"/>
      <c r="J251" s="63"/>
      <c r="K251" s="63"/>
      <c r="L251" s="63"/>
    </row>
    <row r="252" spans="3:12" x14ac:dyDescent="0.25">
      <c r="C252" s="63"/>
      <c r="D252" s="63"/>
      <c r="E252" s="63"/>
      <c r="F252" s="63"/>
      <c r="G252" s="63"/>
      <c r="H252" s="63"/>
      <c r="I252" s="63"/>
      <c r="J252" s="63"/>
      <c r="K252" s="63"/>
      <c r="L252" s="63"/>
    </row>
    <row r="253" spans="3:12" x14ac:dyDescent="0.25">
      <c r="C253" s="63"/>
      <c r="D253" s="63"/>
      <c r="E253" s="63"/>
      <c r="F253" s="63"/>
      <c r="G253" s="63"/>
      <c r="H253" s="63"/>
      <c r="I253" s="63"/>
      <c r="J253" s="63"/>
      <c r="K253" s="63"/>
      <c r="L253" s="63"/>
    </row>
    <row r="254" spans="3:12" x14ac:dyDescent="0.25">
      <c r="C254" s="63"/>
      <c r="D254" s="63"/>
      <c r="E254" s="63"/>
      <c r="F254" s="63"/>
      <c r="G254" s="63"/>
      <c r="H254" s="63"/>
      <c r="I254" s="63"/>
      <c r="J254" s="63"/>
      <c r="K254" s="63"/>
      <c r="L254" s="63"/>
    </row>
    <row r="255" spans="3:12" x14ac:dyDescent="0.25">
      <c r="C255" s="63"/>
      <c r="D255" s="63"/>
      <c r="E255" s="63"/>
      <c r="F255" s="63"/>
      <c r="G255" s="63"/>
      <c r="H255" s="63"/>
      <c r="I255" s="63"/>
      <c r="J255" s="63"/>
      <c r="K255" s="63"/>
      <c r="L255" s="63"/>
    </row>
    <row r="256" spans="3:12" x14ac:dyDescent="0.25">
      <c r="C256" s="63"/>
      <c r="D256" s="63"/>
      <c r="E256" s="63"/>
      <c r="F256" s="63"/>
      <c r="G256" s="63"/>
      <c r="H256" s="63"/>
      <c r="I256" s="63"/>
      <c r="J256" s="63"/>
      <c r="K256" s="63"/>
      <c r="L256" s="63"/>
    </row>
    <row r="257" spans="3:12" x14ac:dyDescent="0.25">
      <c r="C257" s="63"/>
      <c r="D257" s="63"/>
      <c r="E257" s="63"/>
      <c r="F257" s="63"/>
      <c r="G257" s="63"/>
      <c r="H257" s="63"/>
      <c r="I257" s="63"/>
      <c r="J257" s="63"/>
      <c r="K257" s="63"/>
      <c r="L257" s="63"/>
    </row>
    <row r="258" spans="3:12" x14ac:dyDescent="0.25">
      <c r="C258" s="63"/>
      <c r="D258" s="63"/>
      <c r="E258" s="63"/>
      <c r="F258" s="63"/>
      <c r="G258" s="63"/>
      <c r="H258" s="63"/>
      <c r="I258" s="63"/>
      <c r="J258" s="63"/>
      <c r="K258" s="63"/>
      <c r="L258" s="63"/>
    </row>
    <row r="259" spans="3:12" x14ac:dyDescent="0.25">
      <c r="C259" s="63"/>
      <c r="D259" s="63"/>
      <c r="E259" s="63"/>
      <c r="F259" s="63"/>
      <c r="G259" s="63"/>
      <c r="H259" s="63"/>
      <c r="I259" s="63"/>
      <c r="J259" s="63"/>
      <c r="K259" s="63"/>
      <c r="L259" s="63"/>
    </row>
    <row r="260" spans="3:12" x14ac:dyDescent="0.25">
      <c r="C260" s="63"/>
      <c r="D260" s="63"/>
      <c r="E260" s="63"/>
      <c r="F260" s="63"/>
      <c r="G260" s="63"/>
      <c r="H260" s="63"/>
      <c r="I260" s="63"/>
      <c r="J260" s="63"/>
      <c r="K260" s="63"/>
      <c r="L260" s="63"/>
    </row>
    <row r="261" spans="3:12" x14ac:dyDescent="0.25">
      <c r="C261" s="63"/>
      <c r="D261" s="63"/>
      <c r="E261" s="63"/>
      <c r="F261" s="63"/>
      <c r="G261" s="63"/>
      <c r="H261" s="63"/>
      <c r="I261" s="63"/>
      <c r="J261" s="63"/>
      <c r="K261" s="63"/>
      <c r="L261" s="63"/>
    </row>
    <row r="262" spans="3:12" x14ac:dyDescent="0.25">
      <c r="C262" s="63"/>
      <c r="D262" s="63"/>
      <c r="E262" s="63"/>
      <c r="F262" s="63"/>
      <c r="G262" s="63"/>
      <c r="H262" s="63"/>
      <c r="I262" s="63"/>
      <c r="J262" s="63"/>
      <c r="K262" s="63"/>
      <c r="L262" s="63"/>
    </row>
    <row r="263" spans="3:12" x14ac:dyDescent="0.25">
      <c r="C263" s="63"/>
      <c r="D263" s="63"/>
      <c r="E263" s="63"/>
      <c r="F263" s="63"/>
      <c r="G263" s="63"/>
      <c r="H263" s="63"/>
      <c r="I263" s="63"/>
      <c r="J263" s="63"/>
      <c r="K263" s="63"/>
      <c r="L263" s="63"/>
    </row>
    <row r="264" spans="3:12" x14ac:dyDescent="0.25">
      <c r="C264" s="63"/>
      <c r="D264" s="63"/>
      <c r="E264" s="63"/>
      <c r="F264" s="63"/>
      <c r="G264" s="63"/>
      <c r="H264" s="63"/>
      <c r="I264" s="63"/>
      <c r="J264" s="63"/>
      <c r="K264" s="63"/>
      <c r="L264" s="63"/>
    </row>
    <row r="265" spans="3:12" x14ac:dyDescent="0.25">
      <c r="C265" s="63"/>
      <c r="D265" s="63"/>
      <c r="E265" s="63"/>
      <c r="F265" s="63"/>
      <c r="G265" s="63"/>
      <c r="H265" s="63"/>
      <c r="I265" s="63"/>
      <c r="J265" s="63"/>
      <c r="K265" s="63"/>
      <c r="L265" s="63"/>
    </row>
    <row r="266" spans="3:12" x14ac:dyDescent="0.25">
      <c r="C266" s="63"/>
      <c r="D266" s="63"/>
      <c r="E266" s="63"/>
      <c r="F266" s="63"/>
      <c r="G266" s="63"/>
      <c r="H266" s="63"/>
      <c r="I266" s="63"/>
      <c r="J266" s="63"/>
      <c r="K266" s="63"/>
      <c r="L266" s="63"/>
    </row>
    <row r="267" spans="3:12" x14ac:dyDescent="0.25">
      <c r="C267" s="63"/>
      <c r="D267" s="63"/>
      <c r="E267" s="63"/>
      <c r="F267" s="63"/>
      <c r="G267" s="63"/>
      <c r="H267" s="63"/>
      <c r="I267" s="63"/>
      <c r="J267" s="63"/>
      <c r="K267" s="63"/>
      <c r="L267" s="63"/>
    </row>
    <row r="268" spans="3:12" x14ac:dyDescent="0.25">
      <c r="C268" s="63"/>
      <c r="D268" s="63"/>
      <c r="E268" s="63"/>
      <c r="F268" s="63"/>
      <c r="G268" s="63"/>
      <c r="H268" s="63"/>
      <c r="I268" s="63"/>
      <c r="J268" s="63"/>
      <c r="K268" s="63"/>
      <c r="L268" s="63"/>
    </row>
    <row r="269" spans="3:12" x14ac:dyDescent="0.25">
      <c r="C269" s="63"/>
      <c r="D269" s="63"/>
      <c r="E269" s="63"/>
      <c r="F269" s="63"/>
      <c r="G269" s="63"/>
      <c r="H269" s="63"/>
      <c r="I269" s="63"/>
      <c r="J269" s="63"/>
      <c r="K269" s="63"/>
      <c r="L269" s="63"/>
    </row>
    <row r="270" spans="3:12" x14ac:dyDescent="0.25">
      <c r="C270" s="63"/>
      <c r="D270" s="63"/>
      <c r="E270" s="63"/>
      <c r="F270" s="63"/>
      <c r="G270" s="63"/>
      <c r="H270" s="63"/>
      <c r="I270" s="63"/>
      <c r="J270" s="63"/>
      <c r="K270" s="63"/>
      <c r="L270" s="63"/>
    </row>
    <row r="271" spans="3:12" x14ac:dyDescent="0.25">
      <c r="C271" s="63"/>
      <c r="D271" s="63"/>
      <c r="E271" s="63"/>
      <c r="F271" s="63"/>
      <c r="G271" s="63"/>
      <c r="H271" s="63"/>
      <c r="I271" s="63"/>
      <c r="J271" s="63"/>
      <c r="K271" s="63"/>
      <c r="L271" s="63"/>
    </row>
    <row r="272" spans="3:12" x14ac:dyDescent="0.25">
      <c r="C272" s="63"/>
      <c r="D272" s="63"/>
      <c r="E272" s="63"/>
      <c r="F272" s="63"/>
      <c r="G272" s="63"/>
      <c r="H272" s="63"/>
      <c r="I272" s="63"/>
      <c r="J272" s="63"/>
      <c r="K272" s="63"/>
      <c r="L272" s="63"/>
    </row>
    <row r="273" spans="3:12" x14ac:dyDescent="0.25">
      <c r="C273" s="63"/>
      <c r="D273" s="63"/>
      <c r="E273" s="63"/>
      <c r="F273" s="63"/>
      <c r="G273" s="63"/>
      <c r="H273" s="63"/>
      <c r="I273" s="63"/>
      <c r="J273" s="63"/>
      <c r="K273" s="63"/>
      <c r="L273" s="63"/>
    </row>
    <row r="274" spans="3:12" x14ac:dyDescent="0.25">
      <c r="C274" s="63"/>
      <c r="D274" s="63"/>
      <c r="E274" s="63"/>
      <c r="F274" s="63"/>
      <c r="G274" s="63"/>
      <c r="H274" s="63"/>
      <c r="I274" s="63"/>
      <c r="J274" s="63"/>
      <c r="K274" s="63"/>
      <c r="L274" s="63"/>
    </row>
    <row r="275" spans="3:12" x14ac:dyDescent="0.25">
      <c r="C275" s="63"/>
      <c r="D275" s="63"/>
      <c r="E275" s="63"/>
      <c r="F275" s="63"/>
      <c r="G275" s="63"/>
      <c r="H275" s="63"/>
      <c r="I275" s="63"/>
      <c r="J275" s="63"/>
      <c r="K275" s="63"/>
      <c r="L275" s="63"/>
    </row>
    <row r="276" spans="3:12" x14ac:dyDescent="0.25">
      <c r="C276" s="63"/>
      <c r="D276" s="63"/>
      <c r="E276" s="63"/>
      <c r="F276" s="63"/>
      <c r="G276" s="63"/>
      <c r="H276" s="63"/>
      <c r="I276" s="63"/>
      <c r="J276" s="63"/>
      <c r="K276" s="63"/>
      <c r="L276" s="63"/>
    </row>
    <row r="277" spans="3:12" x14ac:dyDescent="0.25">
      <c r="C277" s="63"/>
      <c r="D277" s="63"/>
      <c r="E277" s="63"/>
      <c r="F277" s="63"/>
      <c r="G277" s="63"/>
      <c r="H277" s="63"/>
      <c r="I277" s="63"/>
      <c r="J277" s="63"/>
      <c r="K277" s="63"/>
      <c r="L277" s="63"/>
    </row>
    <row r="278" spans="3:12" x14ac:dyDescent="0.25">
      <c r="C278" s="63"/>
      <c r="D278" s="63"/>
      <c r="E278" s="63"/>
      <c r="F278" s="63"/>
      <c r="G278" s="63"/>
      <c r="H278" s="63"/>
      <c r="I278" s="63"/>
      <c r="J278" s="63"/>
      <c r="K278" s="63"/>
      <c r="L278" s="63"/>
    </row>
    <row r="279" spans="3:12" x14ac:dyDescent="0.25">
      <c r="C279" s="63"/>
      <c r="D279" s="63"/>
      <c r="E279" s="63"/>
      <c r="F279" s="63"/>
      <c r="G279" s="63"/>
      <c r="H279" s="63"/>
      <c r="I279" s="63"/>
      <c r="J279" s="63"/>
      <c r="K279" s="63"/>
      <c r="L279" s="63"/>
    </row>
    <row r="280" spans="3:12" x14ac:dyDescent="0.25">
      <c r="C280" s="63"/>
      <c r="D280" s="63"/>
      <c r="E280" s="63"/>
      <c r="F280" s="63"/>
      <c r="G280" s="63"/>
      <c r="H280" s="63"/>
      <c r="I280" s="63"/>
      <c r="J280" s="63"/>
      <c r="K280" s="63"/>
      <c r="L280" s="63"/>
    </row>
    <row r="281" spans="3:12" x14ac:dyDescent="0.25">
      <c r="C281" s="63"/>
      <c r="D281" s="63"/>
      <c r="E281" s="63"/>
      <c r="F281" s="63"/>
      <c r="G281" s="63"/>
      <c r="H281" s="63"/>
      <c r="I281" s="63"/>
      <c r="J281" s="63"/>
      <c r="K281" s="63"/>
      <c r="L281" s="63"/>
    </row>
    <row r="282" spans="3:12" x14ac:dyDescent="0.25">
      <c r="C282" s="63"/>
      <c r="D282" s="63"/>
      <c r="E282" s="63"/>
      <c r="F282" s="63"/>
      <c r="G282" s="63"/>
      <c r="H282" s="63"/>
      <c r="I282" s="63"/>
      <c r="J282" s="63"/>
      <c r="K282" s="63"/>
      <c r="L282" s="63"/>
    </row>
    <row r="283" spans="3:12" x14ac:dyDescent="0.25">
      <c r="C283" s="63"/>
      <c r="D283" s="63"/>
      <c r="E283" s="63"/>
      <c r="F283" s="63"/>
      <c r="G283" s="63"/>
      <c r="H283" s="63"/>
      <c r="I283" s="63"/>
      <c r="J283" s="63"/>
      <c r="K283" s="63"/>
      <c r="L283" s="63"/>
    </row>
    <row r="284" spans="3:12" x14ac:dyDescent="0.25">
      <c r="C284" s="63"/>
      <c r="D284" s="63"/>
      <c r="E284" s="63"/>
      <c r="F284" s="63"/>
      <c r="G284" s="63"/>
      <c r="H284" s="63"/>
      <c r="I284" s="63"/>
      <c r="J284" s="63"/>
      <c r="K284" s="63"/>
      <c r="L284" s="63"/>
    </row>
    <row r="285" spans="3:12" x14ac:dyDescent="0.25">
      <c r="C285" s="63"/>
      <c r="D285" s="63"/>
      <c r="E285" s="63"/>
      <c r="F285" s="63"/>
      <c r="G285" s="63"/>
      <c r="H285" s="63"/>
      <c r="I285" s="63"/>
      <c r="J285" s="63"/>
      <c r="K285" s="63"/>
      <c r="L285" s="63"/>
    </row>
    <row r="286" spans="3:12" x14ac:dyDescent="0.25">
      <c r="C286" s="63"/>
      <c r="D286" s="63"/>
      <c r="E286" s="63"/>
      <c r="F286" s="63"/>
      <c r="G286" s="63"/>
      <c r="H286" s="63"/>
      <c r="I286" s="63"/>
      <c r="J286" s="63"/>
      <c r="K286" s="63"/>
      <c r="L286" s="63"/>
    </row>
    <row r="287" spans="3:12" x14ac:dyDescent="0.25">
      <c r="C287" s="63"/>
      <c r="D287" s="63"/>
      <c r="E287" s="63"/>
      <c r="F287" s="63"/>
      <c r="G287" s="63"/>
      <c r="H287" s="63"/>
      <c r="I287" s="63"/>
      <c r="J287" s="63"/>
      <c r="K287" s="63"/>
      <c r="L287" s="63"/>
    </row>
    <row r="288" spans="3:12" x14ac:dyDescent="0.25">
      <c r="C288" s="63"/>
      <c r="D288" s="63"/>
      <c r="E288" s="63"/>
      <c r="F288" s="63"/>
      <c r="G288" s="63"/>
      <c r="H288" s="63"/>
      <c r="I288" s="63"/>
      <c r="J288" s="63"/>
      <c r="K288" s="63"/>
      <c r="L288" s="63"/>
    </row>
    <row r="289" spans="3:12" x14ac:dyDescent="0.25">
      <c r="C289" s="63"/>
      <c r="D289" s="63"/>
      <c r="E289" s="63"/>
      <c r="F289" s="63"/>
      <c r="G289" s="63"/>
      <c r="H289" s="63"/>
      <c r="I289" s="63"/>
      <c r="J289" s="63"/>
      <c r="K289" s="63"/>
      <c r="L289" s="63"/>
    </row>
    <row r="290" spans="3:12" x14ac:dyDescent="0.25">
      <c r="C290" s="63"/>
      <c r="D290" s="63"/>
      <c r="E290" s="63"/>
      <c r="F290" s="63"/>
      <c r="G290" s="63"/>
      <c r="H290" s="63"/>
      <c r="I290" s="63"/>
      <c r="J290" s="63"/>
      <c r="K290" s="63"/>
      <c r="L290" s="63"/>
    </row>
    <row r="291" spans="3:12" x14ac:dyDescent="0.25">
      <c r="C291" s="63"/>
      <c r="D291" s="63"/>
      <c r="E291" s="63"/>
      <c r="F291" s="63"/>
      <c r="G291" s="63"/>
      <c r="H291" s="63"/>
      <c r="I291" s="63"/>
      <c r="J291" s="63"/>
      <c r="K291" s="63"/>
      <c r="L291" s="63"/>
    </row>
    <row r="292" spans="3:12" x14ac:dyDescent="0.25">
      <c r="C292" s="63"/>
      <c r="D292" s="63"/>
      <c r="E292" s="63"/>
      <c r="F292" s="63"/>
      <c r="G292" s="63"/>
      <c r="H292" s="63"/>
      <c r="I292" s="63"/>
      <c r="J292" s="63"/>
      <c r="K292" s="63"/>
      <c r="L292" s="63"/>
    </row>
    <row r="293" spans="3:12" x14ac:dyDescent="0.25">
      <c r="C293" s="63"/>
      <c r="D293" s="63"/>
      <c r="E293" s="63"/>
      <c r="F293" s="63"/>
      <c r="G293" s="63"/>
      <c r="H293" s="63"/>
      <c r="I293" s="63"/>
      <c r="J293" s="63"/>
      <c r="K293" s="63"/>
      <c r="L293" s="63"/>
    </row>
    <row r="294" spans="3:12" x14ac:dyDescent="0.25">
      <c r="C294" s="63"/>
      <c r="D294" s="63"/>
      <c r="E294" s="63"/>
      <c r="F294" s="63"/>
      <c r="G294" s="63"/>
      <c r="H294" s="63"/>
      <c r="I294" s="63"/>
      <c r="J294" s="63"/>
      <c r="K294" s="63"/>
      <c r="L294" s="63"/>
    </row>
    <row r="295" spans="3:12" x14ac:dyDescent="0.25">
      <c r="C295" s="63"/>
      <c r="D295" s="63"/>
      <c r="E295" s="63"/>
      <c r="F295" s="63"/>
      <c r="G295" s="63"/>
      <c r="H295" s="63"/>
      <c r="I295" s="63"/>
      <c r="J295" s="63"/>
      <c r="K295" s="63"/>
      <c r="L295" s="63"/>
    </row>
    <row r="296" spans="3:12" x14ac:dyDescent="0.25">
      <c r="C296" s="63"/>
      <c r="D296" s="63"/>
      <c r="E296" s="63"/>
      <c r="F296" s="63"/>
      <c r="G296" s="63"/>
      <c r="H296" s="63"/>
      <c r="I296" s="63"/>
      <c r="J296" s="63"/>
      <c r="K296" s="63"/>
      <c r="L296" s="63"/>
    </row>
    <row r="297" spans="3:12" x14ac:dyDescent="0.25">
      <c r="C297" s="63"/>
      <c r="D297" s="63"/>
      <c r="E297" s="63"/>
      <c r="F297" s="63"/>
      <c r="G297" s="63"/>
      <c r="H297" s="63"/>
      <c r="I297" s="63"/>
      <c r="J297" s="63"/>
      <c r="K297" s="63"/>
      <c r="L297" s="63"/>
    </row>
    <row r="298" spans="3:12" x14ac:dyDescent="0.25">
      <c r="C298" s="63"/>
      <c r="D298" s="63"/>
      <c r="E298" s="63"/>
      <c r="F298" s="63"/>
      <c r="G298" s="63"/>
      <c r="H298" s="63"/>
      <c r="I298" s="63"/>
      <c r="J298" s="63"/>
      <c r="K298" s="63"/>
      <c r="L298" s="63"/>
    </row>
    <row r="299" spans="3:12" x14ac:dyDescent="0.25">
      <c r="C299" s="63"/>
      <c r="D299" s="63"/>
      <c r="E299" s="63"/>
      <c r="F299" s="63"/>
      <c r="G299" s="63"/>
      <c r="H299" s="63"/>
      <c r="I299" s="63"/>
      <c r="J299" s="63"/>
      <c r="K299" s="63"/>
      <c r="L299" s="63"/>
    </row>
    <row r="300" spans="3:12" x14ac:dyDescent="0.25">
      <c r="C300" s="63"/>
      <c r="D300" s="63"/>
      <c r="E300" s="63"/>
      <c r="F300" s="63"/>
      <c r="G300" s="63"/>
      <c r="H300" s="63"/>
      <c r="I300" s="63"/>
      <c r="J300" s="63"/>
      <c r="K300" s="63"/>
      <c r="L300" s="63"/>
    </row>
    <row r="301" spans="3:12" x14ac:dyDescent="0.25">
      <c r="C301" s="63"/>
      <c r="D301" s="63"/>
      <c r="E301" s="63"/>
      <c r="F301" s="63"/>
      <c r="G301" s="63"/>
      <c r="H301" s="63"/>
      <c r="I301" s="63"/>
      <c r="J301" s="63"/>
      <c r="K301" s="63"/>
      <c r="L301" s="63"/>
    </row>
    <row r="302" spans="3:12" x14ac:dyDescent="0.25">
      <c r="C302" s="63"/>
      <c r="D302" s="63"/>
      <c r="E302" s="63"/>
      <c r="F302" s="63"/>
      <c r="G302" s="63"/>
      <c r="H302" s="63"/>
      <c r="I302" s="63"/>
      <c r="J302" s="63"/>
      <c r="K302" s="63"/>
      <c r="L302" s="63"/>
    </row>
    <row r="303" spans="3:12" x14ac:dyDescent="0.25">
      <c r="C303" s="63"/>
      <c r="D303" s="63"/>
      <c r="E303" s="63"/>
      <c r="F303" s="63"/>
      <c r="G303" s="63"/>
      <c r="H303" s="63"/>
      <c r="I303" s="63"/>
      <c r="J303" s="63"/>
      <c r="K303" s="63"/>
      <c r="L303" s="63"/>
    </row>
    <row r="304" spans="3:12" x14ac:dyDescent="0.25">
      <c r="C304" s="63"/>
      <c r="D304" s="63"/>
      <c r="E304" s="63"/>
      <c r="F304" s="63"/>
      <c r="G304" s="63"/>
      <c r="H304" s="63"/>
      <c r="I304" s="63"/>
      <c r="J304" s="63"/>
      <c r="K304" s="63"/>
      <c r="L304" s="63"/>
    </row>
    <row r="305" spans="3:12" x14ac:dyDescent="0.25">
      <c r="C305" s="63"/>
      <c r="D305" s="63"/>
      <c r="E305" s="63"/>
      <c r="F305" s="63"/>
      <c r="G305" s="63"/>
      <c r="H305" s="63"/>
      <c r="I305" s="63"/>
      <c r="J305" s="63"/>
      <c r="K305" s="63"/>
      <c r="L305" s="63"/>
    </row>
    <row r="306" spans="3:12" x14ac:dyDescent="0.25">
      <c r="C306" s="63"/>
      <c r="D306" s="63"/>
      <c r="E306" s="63"/>
      <c r="F306" s="63"/>
      <c r="G306" s="63"/>
      <c r="H306" s="63"/>
      <c r="I306" s="63"/>
      <c r="J306" s="63"/>
      <c r="K306" s="63"/>
      <c r="L306" s="63"/>
    </row>
    <row r="307" spans="3:12" x14ac:dyDescent="0.25">
      <c r="C307" s="63"/>
      <c r="D307" s="63"/>
      <c r="E307" s="63"/>
      <c r="F307" s="63"/>
      <c r="G307" s="63"/>
      <c r="H307" s="63"/>
      <c r="I307" s="63"/>
      <c r="J307" s="63"/>
      <c r="K307" s="63"/>
      <c r="L307" s="63"/>
    </row>
    <row r="308" spans="3:12" x14ac:dyDescent="0.25">
      <c r="C308" s="63"/>
      <c r="D308" s="63"/>
      <c r="E308" s="63"/>
      <c r="F308" s="63"/>
      <c r="G308" s="63"/>
      <c r="H308" s="63"/>
      <c r="I308" s="63"/>
      <c r="J308" s="63"/>
      <c r="K308" s="63"/>
      <c r="L308" s="63"/>
    </row>
    <row r="309" spans="3:12" x14ac:dyDescent="0.25">
      <c r="C309" s="63"/>
      <c r="D309" s="63"/>
      <c r="E309" s="63"/>
      <c r="F309" s="63"/>
      <c r="G309" s="63"/>
      <c r="H309" s="63"/>
      <c r="I309" s="63"/>
      <c r="J309" s="63"/>
      <c r="K309" s="63"/>
      <c r="L309" s="63"/>
    </row>
    <row r="310" spans="3:12" x14ac:dyDescent="0.25">
      <c r="C310" s="63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3:12" x14ac:dyDescent="0.25">
      <c r="C311" s="63"/>
      <c r="D311" s="63"/>
      <c r="E311" s="63"/>
      <c r="F311" s="63"/>
      <c r="G311" s="63"/>
      <c r="H311" s="63"/>
      <c r="I311" s="63"/>
      <c r="J311" s="63"/>
      <c r="K311" s="63"/>
      <c r="L311" s="63"/>
    </row>
    <row r="312" spans="3:12" x14ac:dyDescent="0.25">
      <c r="C312" s="63"/>
      <c r="D312" s="63"/>
      <c r="E312" s="63"/>
      <c r="F312" s="63"/>
      <c r="G312" s="63"/>
      <c r="H312" s="63"/>
      <c r="I312" s="63"/>
      <c r="J312" s="63"/>
      <c r="K312" s="63"/>
      <c r="L312" s="63"/>
    </row>
    <row r="313" spans="3:12" x14ac:dyDescent="0.25">
      <c r="C313" s="63"/>
      <c r="D313" s="63"/>
      <c r="E313" s="63"/>
      <c r="F313" s="63"/>
      <c r="G313" s="63"/>
      <c r="H313" s="63"/>
      <c r="I313" s="63"/>
      <c r="J313" s="63"/>
      <c r="K313" s="63"/>
      <c r="L313" s="63"/>
    </row>
    <row r="314" spans="3:12" x14ac:dyDescent="0.25">
      <c r="C314" s="63"/>
      <c r="D314" s="63"/>
      <c r="E314" s="63"/>
      <c r="F314" s="63"/>
      <c r="G314" s="63"/>
      <c r="H314" s="63"/>
      <c r="I314" s="63"/>
      <c r="J314" s="63"/>
      <c r="K314" s="63"/>
      <c r="L314" s="63"/>
    </row>
    <row r="315" spans="3:12" x14ac:dyDescent="0.25">
      <c r="C315" s="63"/>
      <c r="D315" s="63"/>
      <c r="E315" s="63"/>
      <c r="F315" s="63"/>
      <c r="G315" s="63"/>
      <c r="H315" s="63"/>
      <c r="I315" s="63"/>
      <c r="J315" s="63"/>
      <c r="K315" s="63"/>
      <c r="L315" s="63"/>
    </row>
    <row r="316" spans="3:12" x14ac:dyDescent="0.25">
      <c r="C316" s="63"/>
      <c r="D316" s="63"/>
      <c r="E316" s="63"/>
      <c r="F316" s="63"/>
      <c r="G316" s="63"/>
      <c r="H316" s="63"/>
      <c r="I316" s="63"/>
      <c r="J316" s="63"/>
      <c r="K316" s="63"/>
      <c r="L316" s="63"/>
    </row>
    <row r="317" spans="3:12" x14ac:dyDescent="0.25">
      <c r="C317" s="63"/>
      <c r="D317" s="63"/>
      <c r="E317" s="63"/>
      <c r="F317" s="63"/>
      <c r="G317" s="63"/>
      <c r="H317" s="63"/>
      <c r="I317" s="63"/>
      <c r="J317" s="63"/>
      <c r="K317" s="63"/>
      <c r="L317" s="63"/>
    </row>
    <row r="318" spans="3:12" x14ac:dyDescent="0.25">
      <c r="C318" s="63"/>
      <c r="D318" s="63"/>
      <c r="E318" s="63"/>
      <c r="F318" s="63"/>
      <c r="G318" s="63"/>
      <c r="H318" s="63"/>
      <c r="I318" s="63"/>
      <c r="J318" s="63"/>
      <c r="K318" s="63"/>
      <c r="L318" s="63"/>
    </row>
    <row r="319" spans="3:12" x14ac:dyDescent="0.25">
      <c r="C319" s="63"/>
      <c r="D319" s="63"/>
      <c r="E319" s="63"/>
      <c r="F319" s="63"/>
      <c r="G319" s="63"/>
      <c r="H319" s="63"/>
      <c r="I319" s="63"/>
      <c r="J319" s="63"/>
      <c r="K319" s="63"/>
      <c r="L319" s="63"/>
    </row>
    <row r="320" spans="3:12" x14ac:dyDescent="0.25">
      <c r="C320" s="63"/>
      <c r="D320" s="63"/>
      <c r="E320" s="63"/>
      <c r="F320" s="63"/>
      <c r="G320" s="63"/>
      <c r="H320" s="63"/>
      <c r="I320" s="63"/>
      <c r="J320" s="63"/>
      <c r="K320" s="63"/>
      <c r="L320" s="63"/>
    </row>
    <row r="321" spans="3:12" x14ac:dyDescent="0.25">
      <c r="C321" s="63"/>
      <c r="D321" s="63"/>
      <c r="E321" s="63"/>
      <c r="F321" s="63"/>
      <c r="G321" s="63"/>
      <c r="H321" s="63"/>
      <c r="I321" s="63"/>
      <c r="J321" s="63"/>
      <c r="K321" s="63"/>
      <c r="L321" s="63"/>
    </row>
    <row r="322" spans="3:12" x14ac:dyDescent="0.25">
      <c r="C322" s="63"/>
      <c r="D322" s="63"/>
      <c r="E322" s="63"/>
      <c r="F322" s="63"/>
      <c r="G322" s="63"/>
      <c r="H322" s="63"/>
      <c r="I322" s="63"/>
      <c r="J322" s="63"/>
      <c r="K322" s="63"/>
      <c r="L322" s="63"/>
    </row>
    <row r="323" spans="3:12" x14ac:dyDescent="0.25">
      <c r="C323" s="63"/>
      <c r="D323" s="63"/>
      <c r="E323" s="63"/>
      <c r="F323" s="63"/>
      <c r="G323" s="63"/>
      <c r="H323" s="63"/>
      <c r="I323" s="63"/>
      <c r="J323" s="63"/>
      <c r="K323" s="63"/>
      <c r="L323" s="63"/>
    </row>
    <row r="324" spans="3:12" x14ac:dyDescent="0.25">
      <c r="C324" s="63"/>
      <c r="D324" s="63"/>
      <c r="E324" s="63"/>
      <c r="F324" s="63"/>
      <c r="G324" s="63"/>
      <c r="H324" s="63"/>
      <c r="I324" s="63"/>
      <c r="J324" s="63"/>
      <c r="K324" s="63"/>
      <c r="L324" s="63"/>
    </row>
    <row r="325" spans="3:12" x14ac:dyDescent="0.25">
      <c r="C325" s="63"/>
      <c r="D325" s="63"/>
      <c r="E325" s="63"/>
      <c r="F325" s="63"/>
      <c r="G325" s="63"/>
      <c r="H325" s="63"/>
      <c r="I325" s="63"/>
      <c r="J325" s="63"/>
      <c r="K325" s="63"/>
      <c r="L325" s="63"/>
    </row>
    <row r="326" spans="3:12" x14ac:dyDescent="0.25">
      <c r="C326" s="63"/>
      <c r="D326" s="63"/>
      <c r="E326" s="63"/>
      <c r="F326" s="63"/>
      <c r="G326" s="63"/>
      <c r="H326" s="63"/>
      <c r="I326" s="63"/>
      <c r="J326" s="63"/>
      <c r="K326" s="63"/>
      <c r="L326" s="63"/>
    </row>
    <row r="327" spans="3:12" x14ac:dyDescent="0.25">
      <c r="C327" s="63"/>
      <c r="D327" s="63"/>
      <c r="E327" s="63"/>
      <c r="F327" s="63"/>
      <c r="G327" s="63"/>
      <c r="H327" s="63"/>
      <c r="I327" s="63"/>
      <c r="J327" s="63"/>
      <c r="K327" s="63"/>
      <c r="L327" s="63"/>
    </row>
    <row r="328" spans="3:12" x14ac:dyDescent="0.25">
      <c r="C328" s="63"/>
      <c r="D328" s="63"/>
      <c r="E328" s="63"/>
      <c r="F328" s="63"/>
      <c r="G328" s="63"/>
      <c r="H328" s="63"/>
      <c r="I328" s="63"/>
      <c r="J328" s="63"/>
      <c r="K328" s="63"/>
      <c r="L328" s="63"/>
    </row>
    <row r="329" spans="3:12" x14ac:dyDescent="0.25">
      <c r="C329" s="63"/>
      <c r="D329" s="63"/>
      <c r="E329" s="63"/>
      <c r="F329" s="63"/>
      <c r="G329" s="63"/>
      <c r="H329" s="63"/>
      <c r="I329" s="63"/>
      <c r="J329" s="63"/>
      <c r="K329" s="63"/>
      <c r="L329" s="63"/>
    </row>
    <row r="330" spans="3:12" x14ac:dyDescent="0.25">
      <c r="C330" s="63"/>
      <c r="D330" s="63"/>
      <c r="E330" s="63"/>
      <c r="F330" s="63"/>
      <c r="G330" s="63"/>
      <c r="H330" s="63"/>
      <c r="I330" s="63"/>
      <c r="J330" s="63"/>
      <c r="K330" s="63"/>
      <c r="L330" s="63"/>
    </row>
    <row r="331" spans="3:12" x14ac:dyDescent="0.25">
      <c r="C331" s="63"/>
      <c r="D331" s="63"/>
      <c r="E331" s="63"/>
      <c r="F331" s="63"/>
      <c r="G331" s="63"/>
      <c r="H331" s="63"/>
      <c r="I331" s="63"/>
      <c r="J331" s="63"/>
      <c r="K331" s="63"/>
      <c r="L331" s="63"/>
    </row>
    <row r="332" spans="3:12" x14ac:dyDescent="0.25">
      <c r="C332" s="63"/>
      <c r="D332" s="63"/>
      <c r="E332" s="63"/>
      <c r="F332" s="63"/>
      <c r="G332" s="63"/>
      <c r="H332" s="63"/>
      <c r="I332" s="63"/>
      <c r="J332" s="63"/>
      <c r="K332" s="63"/>
      <c r="L332" s="63"/>
    </row>
    <row r="333" spans="3:12" x14ac:dyDescent="0.25">
      <c r="C333" s="63"/>
      <c r="D333" s="63"/>
      <c r="E333" s="63"/>
      <c r="F333" s="63"/>
      <c r="G333" s="63"/>
      <c r="H333" s="63"/>
      <c r="I333" s="63"/>
      <c r="J333" s="63"/>
      <c r="K333" s="63"/>
      <c r="L333" s="63"/>
    </row>
    <row r="334" spans="3:12" x14ac:dyDescent="0.25">
      <c r="C334" s="63"/>
      <c r="D334" s="63"/>
      <c r="E334" s="63"/>
      <c r="F334" s="63"/>
      <c r="G334" s="63"/>
      <c r="H334" s="63"/>
      <c r="I334" s="63"/>
      <c r="J334" s="63"/>
      <c r="K334" s="63"/>
      <c r="L334" s="63"/>
    </row>
    <row r="335" spans="3:12" x14ac:dyDescent="0.25">
      <c r="C335" s="63"/>
      <c r="D335" s="63"/>
      <c r="E335" s="63"/>
      <c r="F335" s="63"/>
      <c r="G335" s="63"/>
      <c r="H335" s="63"/>
      <c r="I335" s="63"/>
      <c r="J335" s="63"/>
      <c r="K335" s="63"/>
      <c r="L335" s="63"/>
    </row>
    <row r="336" spans="3:12" x14ac:dyDescent="0.25">
      <c r="C336" s="63"/>
      <c r="D336" s="63"/>
      <c r="E336" s="63"/>
      <c r="F336" s="63"/>
      <c r="G336" s="63"/>
      <c r="H336" s="63"/>
      <c r="I336" s="63"/>
      <c r="J336" s="63"/>
      <c r="K336" s="63"/>
      <c r="L336" s="63"/>
    </row>
    <row r="337" spans="3:12" x14ac:dyDescent="0.25">
      <c r="C337" s="63"/>
      <c r="D337" s="63"/>
      <c r="E337" s="63"/>
      <c r="F337" s="63"/>
      <c r="G337" s="63"/>
      <c r="H337" s="63"/>
      <c r="I337" s="63"/>
      <c r="J337" s="63"/>
      <c r="K337" s="63"/>
      <c r="L337" s="63"/>
    </row>
    <row r="338" spans="3:12" x14ac:dyDescent="0.25">
      <c r="C338" s="63"/>
      <c r="D338" s="63"/>
      <c r="E338" s="63"/>
      <c r="F338" s="63"/>
      <c r="G338" s="63"/>
      <c r="H338" s="63"/>
      <c r="I338" s="63"/>
      <c r="J338" s="63"/>
      <c r="K338" s="63"/>
      <c r="L338" s="63"/>
    </row>
    <row r="339" spans="3:12" x14ac:dyDescent="0.25">
      <c r="C339" s="63"/>
      <c r="D339" s="63"/>
      <c r="E339" s="63"/>
      <c r="F339" s="63"/>
      <c r="G339" s="63"/>
      <c r="H339" s="63"/>
      <c r="I339" s="63"/>
      <c r="J339" s="63"/>
      <c r="K339" s="63"/>
      <c r="L339" s="63"/>
    </row>
    <row r="340" spans="3:12" x14ac:dyDescent="0.25">
      <c r="C340" s="63"/>
      <c r="D340" s="63"/>
      <c r="E340" s="63"/>
      <c r="F340" s="63"/>
      <c r="G340" s="63"/>
      <c r="H340" s="63"/>
      <c r="I340" s="63"/>
      <c r="J340" s="63"/>
      <c r="K340" s="63"/>
      <c r="L340" s="63"/>
    </row>
    <row r="341" spans="3:12" x14ac:dyDescent="0.25">
      <c r="C341" s="63"/>
      <c r="D341" s="63"/>
      <c r="E341" s="63"/>
      <c r="F341" s="63"/>
      <c r="G341" s="63"/>
      <c r="H341" s="63"/>
      <c r="I341" s="63"/>
      <c r="J341" s="63"/>
      <c r="K341" s="63"/>
      <c r="L341" s="63"/>
    </row>
    <row r="342" spans="3:12" x14ac:dyDescent="0.25">
      <c r="C342" s="63"/>
      <c r="D342" s="63"/>
      <c r="E342" s="63"/>
      <c r="F342" s="63"/>
      <c r="G342" s="63"/>
      <c r="H342" s="63"/>
      <c r="I342" s="63"/>
      <c r="J342" s="63"/>
      <c r="K342" s="63"/>
      <c r="L342" s="63"/>
    </row>
    <row r="343" spans="3:12" x14ac:dyDescent="0.25">
      <c r="C343" s="63"/>
      <c r="D343" s="63"/>
      <c r="E343" s="63"/>
      <c r="F343" s="63"/>
      <c r="G343" s="63"/>
      <c r="H343" s="63"/>
      <c r="I343" s="63"/>
      <c r="J343" s="63"/>
      <c r="K343" s="63"/>
      <c r="L343" s="63"/>
    </row>
    <row r="344" spans="3:12" x14ac:dyDescent="0.25">
      <c r="C344" s="63"/>
      <c r="D344" s="63"/>
      <c r="E344" s="63"/>
      <c r="F344" s="63"/>
      <c r="G344" s="63"/>
      <c r="H344" s="63"/>
      <c r="I344" s="63"/>
      <c r="J344" s="63"/>
      <c r="K344" s="63"/>
      <c r="L344" s="63"/>
    </row>
    <row r="345" spans="3:12" x14ac:dyDescent="0.25">
      <c r="C345" s="63"/>
      <c r="D345" s="63"/>
      <c r="E345" s="63"/>
      <c r="F345" s="63"/>
      <c r="G345" s="63"/>
      <c r="H345" s="63"/>
      <c r="I345" s="63"/>
      <c r="J345" s="63"/>
      <c r="K345" s="63"/>
      <c r="L345" s="63"/>
    </row>
    <row r="346" spans="3:12" x14ac:dyDescent="0.25">
      <c r="C346" s="63"/>
      <c r="D346" s="63"/>
      <c r="E346" s="63"/>
      <c r="F346" s="63"/>
      <c r="G346" s="63"/>
      <c r="H346" s="63"/>
      <c r="I346" s="63"/>
      <c r="J346" s="63"/>
      <c r="K346" s="63"/>
      <c r="L346" s="63"/>
    </row>
    <row r="347" spans="3:12" x14ac:dyDescent="0.25">
      <c r="C347" s="63"/>
      <c r="D347" s="63"/>
      <c r="E347" s="63"/>
      <c r="F347" s="63"/>
      <c r="G347" s="63"/>
      <c r="H347" s="63"/>
      <c r="I347" s="63"/>
      <c r="J347" s="63"/>
      <c r="K347" s="63"/>
      <c r="L347" s="63"/>
    </row>
    <row r="348" spans="3:12" x14ac:dyDescent="0.25">
      <c r="C348" s="63"/>
      <c r="D348" s="63"/>
      <c r="E348" s="63"/>
      <c r="F348" s="63"/>
      <c r="G348" s="63"/>
      <c r="H348" s="63"/>
      <c r="I348" s="63"/>
      <c r="J348" s="63"/>
      <c r="K348" s="63"/>
      <c r="L348" s="63"/>
    </row>
    <row r="349" spans="3:12" x14ac:dyDescent="0.25">
      <c r="C349" s="63"/>
      <c r="D349" s="63"/>
      <c r="E349" s="63"/>
      <c r="F349" s="63"/>
      <c r="G349" s="63"/>
      <c r="H349" s="63"/>
      <c r="I349" s="63"/>
      <c r="J349" s="63"/>
      <c r="K349" s="63"/>
      <c r="L349" s="63"/>
    </row>
    <row r="350" spans="3:12" x14ac:dyDescent="0.25">
      <c r="C350" s="63"/>
      <c r="D350" s="63"/>
      <c r="E350" s="63"/>
      <c r="F350" s="63"/>
      <c r="G350" s="63"/>
      <c r="H350" s="63"/>
      <c r="I350" s="63"/>
      <c r="J350" s="63"/>
      <c r="K350" s="63"/>
      <c r="L350" s="63"/>
    </row>
    <row r="351" spans="3:12" x14ac:dyDescent="0.25">
      <c r="C351" s="63"/>
      <c r="D351" s="63"/>
      <c r="E351" s="63"/>
      <c r="F351" s="63"/>
      <c r="G351" s="63"/>
      <c r="H351" s="63"/>
      <c r="I351" s="63"/>
      <c r="J351" s="63"/>
      <c r="K351" s="63"/>
      <c r="L351" s="63"/>
    </row>
    <row r="352" spans="3:12" x14ac:dyDescent="0.25">
      <c r="C352" s="63"/>
      <c r="D352" s="63"/>
      <c r="E352" s="63"/>
      <c r="F352" s="63"/>
      <c r="G352" s="63"/>
      <c r="H352" s="63"/>
      <c r="I352" s="63"/>
      <c r="J352" s="63"/>
      <c r="K352" s="63"/>
      <c r="L352" s="63"/>
    </row>
    <row r="353" spans="3:12" x14ac:dyDescent="0.25">
      <c r="C353" s="63"/>
      <c r="D353" s="63"/>
      <c r="E353" s="63"/>
      <c r="F353" s="63"/>
      <c r="G353" s="63"/>
      <c r="H353" s="63"/>
      <c r="I353" s="63"/>
      <c r="J353" s="63"/>
      <c r="K353" s="63"/>
      <c r="L353" s="63"/>
    </row>
    <row r="354" spans="3:12" x14ac:dyDescent="0.25">
      <c r="C354" s="63"/>
      <c r="D354" s="63"/>
      <c r="E354" s="63"/>
      <c r="F354" s="63"/>
      <c r="G354" s="63"/>
      <c r="H354" s="63"/>
      <c r="I354" s="63"/>
      <c r="J354" s="63"/>
      <c r="K354" s="63"/>
      <c r="L354" s="63"/>
    </row>
    <row r="355" spans="3:12" x14ac:dyDescent="0.25">
      <c r="C355" s="63"/>
      <c r="D355" s="63"/>
      <c r="E355" s="63"/>
      <c r="F355" s="63"/>
      <c r="G355" s="63"/>
      <c r="H355" s="63"/>
      <c r="I355" s="63"/>
      <c r="J355" s="63"/>
      <c r="K355" s="63"/>
      <c r="L355" s="63"/>
    </row>
    <row r="356" spans="3:12" x14ac:dyDescent="0.25">
      <c r="C356" s="63"/>
      <c r="D356" s="63"/>
      <c r="E356" s="63"/>
      <c r="F356" s="63"/>
      <c r="G356" s="63"/>
      <c r="H356" s="63"/>
      <c r="I356" s="63"/>
      <c r="J356" s="63"/>
      <c r="K356" s="63"/>
      <c r="L356" s="63"/>
    </row>
    <row r="357" spans="3:12" x14ac:dyDescent="0.25">
      <c r="C357" s="63"/>
      <c r="D357" s="63"/>
      <c r="E357" s="63"/>
      <c r="F357" s="63"/>
      <c r="G357" s="63"/>
      <c r="H357" s="63"/>
      <c r="I357" s="63"/>
      <c r="J357" s="63"/>
      <c r="K357" s="63"/>
      <c r="L357" s="63"/>
    </row>
    <row r="358" spans="3:12" x14ac:dyDescent="0.25">
      <c r="C358" s="63"/>
      <c r="D358" s="63"/>
      <c r="E358" s="63"/>
      <c r="F358" s="63"/>
      <c r="G358" s="63"/>
      <c r="H358" s="63"/>
      <c r="I358" s="63"/>
      <c r="J358" s="63"/>
      <c r="K358" s="63"/>
      <c r="L358" s="63"/>
    </row>
    <row r="359" spans="3:12" x14ac:dyDescent="0.25">
      <c r="C359" s="63"/>
      <c r="D359" s="63"/>
      <c r="E359" s="63"/>
      <c r="F359" s="63"/>
      <c r="G359" s="63"/>
      <c r="H359" s="63"/>
      <c r="I359" s="63"/>
      <c r="J359" s="63"/>
      <c r="K359" s="63"/>
      <c r="L359" s="63"/>
    </row>
    <row r="360" spans="3:12" x14ac:dyDescent="0.25">
      <c r="C360" s="63"/>
      <c r="D360" s="63"/>
      <c r="E360" s="63"/>
      <c r="F360" s="63"/>
      <c r="G360" s="63"/>
      <c r="H360" s="63"/>
      <c r="I360" s="63"/>
      <c r="J360" s="63"/>
      <c r="K360" s="63"/>
      <c r="L360" s="63"/>
    </row>
    <row r="361" spans="3:12" x14ac:dyDescent="0.25">
      <c r="C361" s="63"/>
      <c r="D361" s="63"/>
      <c r="E361" s="63"/>
      <c r="F361" s="63"/>
      <c r="G361" s="63"/>
      <c r="H361" s="63"/>
      <c r="I361" s="63"/>
      <c r="J361" s="63"/>
      <c r="K361" s="63"/>
      <c r="L361" s="63"/>
    </row>
    <row r="362" spans="3:12" x14ac:dyDescent="0.25">
      <c r="C362" s="63"/>
      <c r="D362" s="63"/>
      <c r="E362" s="63"/>
      <c r="F362" s="63"/>
      <c r="G362" s="63"/>
      <c r="H362" s="63"/>
      <c r="I362" s="63"/>
      <c r="J362" s="63"/>
      <c r="K362" s="63"/>
      <c r="L362" s="63"/>
    </row>
    <row r="363" spans="3:12" x14ac:dyDescent="0.25">
      <c r="C363" s="63"/>
      <c r="D363" s="63"/>
      <c r="E363" s="63"/>
      <c r="F363" s="63"/>
      <c r="G363" s="63"/>
      <c r="H363" s="63"/>
      <c r="I363" s="63"/>
      <c r="J363" s="63"/>
      <c r="K363" s="63"/>
      <c r="L363" s="63"/>
    </row>
    <row r="364" spans="3:12" x14ac:dyDescent="0.25">
      <c r="C364" s="63"/>
      <c r="D364" s="63"/>
      <c r="E364" s="63"/>
      <c r="F364" s="63"/>
      <c r="G364" s="63"/>
      <c r="H364" s="63"/>
      <c r="I364" s="63"/>
      <c r="J364" s="63"/>
      <c r="K364" s="63"/>
      <c r="L364" s="63"/>
    </row>
    <row r="365" spans="3:12" x14ac:dyDescent="0.25">
      <c r="C365" s="63"/>
      <c r="D365" s="63"/>
      <c r="E365" s="63"/>
      <c r="F365" s="63"/>
      <c r="G365" s="63"/>
      <c r="H365" s="63"/>
      <c r="I365" s="63"/>
      <c r="J365" s="63"/>
      <c r="K365" s="63"/>
      <c r="L365" s="63"/>
    </row>
    <row r="366" spans="3:12" x14ac:dyDescent="0.25">
      <c r="C366" s="63"/>
      <c r="D366" s="63"/>
      <c r="E366" s="63"/>
      <c r="F366" s="63"/>
      <c r="G366" s="63"/>
      <c r="H366" s="63"/>
      <c r="I366" s="63"/>
      <c r="J366" s="63"/>
      <c r="K366" s="63"/>
      <c r="L366" s="63"/>
    </row>
    <row r="367" spans="3:12" x14ac:dyDescent="0.25">
      <c r="C367" s="63"/>
      <c r="D367" s="63"/>
      <c r="E367" s="63"/>
      <c r="F367" s="63"/>
      <c r="G367" s="63"/>
      <c r="H367" s="63"/>
      <c r="I367" s="63"/>
      <c r="J367" s="63"/>
      <c r="K367" s="63"/>
      <c r="L367" s="63"/>
    </row>
    <row r="368" spans="3:12" x14ac:dyDescent="0.25">
      <c r="C368" s="63"/>
      <c r="D368" s="63"/>
      <c r="E368" s="63"/>
      <c r="F368" s="63"/>
      <c r="G368" s="63"/>
      <c r="H368" s="63"/>
      <c r="I368" s="63"/>
      <c r="J368" s="63"/>
      <c r="K368" s="63"/>
      <c r="L368" s="63"/>
    </row>
    <row r="369" spans="3:12" x14ac:dyDescent="0.25">
      <c r="C369" s="63"/>
      <c r="D369" s="63"/>
      <c r="E369" s="63"/>
      <c r="F369" s="63"/>
      <c r="G369" s="63"/>
      <c r="H369" s="63"/>
      <c r="I369" s="63"/>
      <c r="J369" s="63"/>
      <c r="K369" s="63"/>
      <c r="L369" s="63"/>
    </row>
    <row r="370" spans="3:12" x14ac:dyDescent="0.25">
      <c r="C370" s="63"/>
      <c r="D370" s="63"/>
      <c r="E370" s="63"/>
      <c r="F370" s="63"/>
      <c r="G370" s="63"/>
      <c r="H370" s="63"/>
      <c r="I370" s="63"/>
      <c r="J370" s="63"/>
      <c r="K370" s="63"/>
      <c r="L370" s="63"/>
    </row>
    <row r="371" spans="3:12" x14ac:dyDescent="0.25">
      <c r="C371" s="63"/>
      <c r="D371" s="63"/>
      <c r="E371" s="63"/>
      <c r="F371" s="63"/>
      <c r="G371" s="63"/>
      <c r="H371" s="63"/>
      <c r="I371" s="63"/>
      <c r="J371" s="63"/>
      <c r="K371" s="63"/>
      <c r="L371" s="63"/>
    </row>
    <row r="372" spans="3:12" x14ac:dyDescent="0.25">
      <c r="C372" s="63"/>
      <c r="D372" s="63"/>
      <c r="E372" s="63"/>
      <c r="F372" s="63"/>
      <c r="G372" s="63"/>
      <c r="H372" s="63"/>
      <c r="I372" s="63"/>
      <c r="J372" s="63"/>
      <c r="K372" s="63"/>
      <c r="L372" s="63"/>
    </row>
    <row r="373" spans="3:12" x14ac:dyDescent="0.25">
      <c r="C373" s="63"/>
      <c r="D373" s="63"/>
      <c r="E373" s="63"/>
      <c r="F373" s="63"/>
      <c r="G373" s="63"/>
      <c r="H373" s="63"/>
      <c r="I373" s="63"/>
      <c r="J373" s="63"/>
      <c r="K373" s="63"/>
      <c r="L373" s="63"/>
    </row>
    <row r="374" spans="3:12" x14ac:dyDescent="0.25">
      <c r="C374" s="63"/>
      <c r="D374" s="63"/>
      <c r="E374" s="63"/>
      <c r="F374" s="63"/>
      <c r="G374" s="63"/>
      <c r="H374" s="63"/>
      <c r="I374" s="63"/>
      <c r="J374" s="63"/>
      <c r="K374" s="63"/>
      <c r="L374" s="63"/>
    </row>
    <row r="375" spans="3:12" x14ac:dyDescent="0.25">
      <c r="C375" s="63"/>
      <c r="D375" s="63"/>
      <c r="E375" s="63"/>
      <c r="F375" s="63"/>
      <c r="G375" s="63"/>
      <c r="H375" s="63"/>
      <c r="I375" s="63"/>
      <c r="J375" s="63"/>
      <c r="K375" s="63"/>
      <c r="L375" s="63"/>
    </row>
    <row r="376" spans="3:12" x14ac:dyDescent="0.25">
      <c r="C376" s="63"/>
      <c r="D376" s="63"/>
      <c r="E376" s="63"/>
      <c r="F376" s="63"/>
      <c r="G376" s="63"/>
      <c r="H376" s="63"/>
      <c r="I376" s="63"/>
      <c r="J376" s="63"/>
      <c r="K376" s="63"/>
      <c r="L376" s="63"/>
    </row>
    <row r="377" spans="3:12" x14ac:dyDescent="0.25">
      <c r="C377" s="63"/>
      <c r="D377" s="63"/>
      <c r="E377" s="63"/>
      <c r="F377" s="63"/>
      <c r="G377" s="63"/>
      <c r="H377" s="63"/>
      <c r="I377" s="63"/>
      <c r="J377" s="63"/>
      <c r="K377" s="63"/>
      <c r="L377" s="63"/>
    </row>
    <row r="378" spans="3:12" x14ac:dyDescent="0.25">
      <c r="C378" s="63"/>
      <c r="D378" s="63"/>
      <c r="E378" s="63"/>
      <c r="F378" s="63"/>
      <c r="G378" s="63"/>
      <c r="H378" s="63"/>
      <c r="I378" s="63"/>
      <c r="J378" s="63"/>
      <c r="K378" s="63"/>
      <c r="L378" s="63"/>
    </row>
    <row r="379" spans="3:12" x14ac:dyDescent="0.25">
      <c r="C379" s="63"/>
      <c r="D379" s="63"/>
      <c r="E379" s="63"/>
      <c r="F379" s="63"/>
      <c r="G379" s="63"/>
      <c r="H379" s="63"/>
      <c r="I379" s="63"/>
      <c r="J379" s="63"/>
      <c r="K379" s="63"/>
      <c r="L379" s="63"/>
    </row>
    <row r="380" spans="3:12" x14ac:dyDescent="0.25">
      <c r="C380" s="63"/>
      <c r="D380" s="63"/>
      <c r="E380" s="63"/>
      <c r="F380" s="63"/>
      <c r="G380" s="63"/>
      <c r="H380" s="63"/>
      <c r="I380" s="63"/>
      <c r="J380" s="63"/>
      <c r="K380" s="63"/>
      <c r="L380" s="63"/>
    </row>
    <row r="381" spans="3:12" x14ac:dyDescent="0.25">
      <c r="C381" s="63"/>
      <c r="D381" s="63"/>
      <c r="E381" s="63"/>
      <c r="F381" s="63"/>
      <c r="G381" s="63"/>
      <c r="H381" s="63"/>
      <c r="I381" s="63"/>
      <c r="J381" s="63"/>
      <c r="K381" s="63"/>
      <c r="L381" s="63"/>
    </row>
    <row r="382" spans="3:12" x14ac:dyDescent="0.25">
      <c r="C382" s="63"/>
      <c r="D382" s="63"/>
      <c r="E382" s="63"/>
      <c r="F382" s="63"/>
      <c r="G382" s="63"/>
      <c r="H382" s="63"/>
      <c r="I382" s="63"/>
      <c r="J382" s="63"/>
      <c r="K382" s="63"/>
      <c r="L382" s="63"/>
    </row>
    <row r="383" spans="3:12" x14ac:dyDescent="0.25">
      <c r="C383" s="63"/>
      <c r="D383" s="63"/>
      <c r="E383" s="63"/>
      <c r="F383" s="63"/>
      <c r="G383" s="63"/>
      <c r="H383" s="63"/>
      <c r="I383" s="63"/>
      <c r="J383" s="63"/>
      <c r="K383" s="63"/>
      <c r="L383" s="63"/>
    </row>
    <row r="384" spans="3:12" x14ac:dyDescent="0.25">
      <c r="C384" s="63"/>
      <c r="D384" s="63"/>
      <c r="E384" s="63"/>
      <c r="F384" s="63"/>
      <c r="G384" s="63"/>
      <c r="H384" s="63"/>
      <c r="I384" s="63"/>
      <c r="J384" s="63"/>
      <c r="K384" s="63"/>
      <c r="L384" s="63"/>
    </row>
    <row r="385" spans="3:12" x14ac:dyDescent="0.25">
      <c r="C385" s="63"/>
      <c r="D385" s="63"/>
      <c r="E385" s="63"/>
      <c r="F385" s="63"/>
      <c r="G385" s="63"/>
      <c r="H385" s="63"/>
      <c r="I385" s="63"/>
      <c r="J385" s="63"/>
      <c r="K385" s="63"/>
      <c r="L385" s="63"/>
    </row>
    <row r="386" spans="3:12" x14ac:dyDescent="0.25">
      <c r="C386" s="63"/>
      <c r="D386" s="63"/>
      <c r="E386" s="63"/>
      <c r="F386" s="63"/>
      <c r="G386" s="63"/>
      <c r="H386" s="63"/>
      <c r="I386" s="63"/>
      <c r="J386" s="63"/>
      <c r="K386" s="63"/>
      <c r="L386" s="63"/>
    </row>
    <row r="387" spans="3:12" x14ac:dyDescent="0.25">
      <c r="C387" s="63"/>
      <c r="D387" s="63"/>
      <c r="E387" s="63"/>
      <c r="F387" s="63"/>
      <c r="G387" s="63"/>
      <c r="H387" s="63"/>
      <c r="I387" s="63"/>
      <c r="J387" s="63"/>
      <c r="K387" s="63"/>
      <c r="L387" s="63"/>
    </row>
    <row r="388" spans="3:12" x14ac:dyDescent="0.25">
      <c r="C388" s="63"/>
      <c r="D388" s="63"/>
      <c r="E388" s="63"/>
      <c r="F388" s="63"/>
      <c r="G388" s="63"/>
      <c r="H388" s="63"/>
      <c r="I388" s="63"/>
      <c r="J388" s="63"/>
      <c r="K388" s="63"/>
      <c r="L388" s="63"/>
    </row>
    <row r="389" spans="3:12" x14ac:dyDescent="0.25">
      <c r="C389" s="63"/>
      <c r="D389" s="63"/>
      <c r="E389" s="63"/>
      <c r="F389" s="63"/>
      <c r="G389" s="63"/>
      <c r="H389" s="63"/>
      <c r="I389" s="63"/>
      <c r="J389" s="63"/>
      <c r="K389" s="63"/>
      <c r="L389" s="63"/>
    </row>
    <row r="390" spans="3:12" x14ac:dyDescent="0.25">
      <c r="C390" s="63"/>
      <c r="D390" s="63"/>
      <c r="E390" s="63"/>
      <c r="F390" s="63"/>
      <c r="G390" s="63"/>
      <c r="H390" s="63"/>
      <c r="I390" s="63"/>
      <c r="J390" s="63"/>
      <c r="K390" s="63"/>
      <c r="L390" s="63"/>
    </row>
    <row r="391" spans="3:12" x14ac:dyDescent="0.25">
      <c r="C391" s="63"/>
      <c r="D391" s="63"/>
      <c r="E391" s="63"/>
      <c r="F391" s="63"/>
      <c r="G391" s="63"/>
      <c r="H391" s="63"/>
      <c r="I391" s="63"/>
      <c r="J391" s="63"/>
      <c r="K391" s="63"/>
      <c r="L391" s="63"/>
    </row>
    <row r="392" spans="3:12" x14ac:dyDescent="0.25">
      <c r="C392" s="63"/>
      <c r="D392" s="63"/>
      <c r="E392" s="63"/>
      <c r="F392" s="63"/>
      <c r="G392" s="63"/>
      <c r="H392" s="63"/>
      <c r="I392" s="63"/>
      <c r="J392" s="63"/>
      <c r="K392" s="63"/>
      <c r="L392" s="63"/>
    </row>
    <row r="393" spans="3:12" x14ac:dyDescent="0.25">
      <c r="C393" s="63"/>
      <c r="D393" s="63"/>
      <c r="E393" s="63"/>
      <c r="F393" s="63"/>
      <c r="G393" s="63"/>
      <c r="H393" s="63"/>
      <c r="I393" s="63"/>
      <c r="J393" s="63"/>
      <c r="K393" s="63"/>
      <c r="L393" s="63"/>
    </row>
    <row r="394" spans="3:12" x14ac:dyDescent="0.25">
      <c r="C394" s="63"/>
      <c r="D394" s="63"/>
      <c r="E394" s="63"/>
      <c r="F394" s="63"/>
      <c r="G394" s="63"/>
      <c r="H394" s="63"/>
      <c r="I394" s="63"/>
      <c r="J394" s="63"/>
      <c r="K394" s="63"/>
      <c r="L394" s="63"/>
    </row>
    <row r="395" spans="3:12" x14ac:dyDescent="0.25">
      <c r="C395" s="63"/>
      <c r="D395" s="63"/>
      <c r="E395" s="63"/>
      <c r="F395" s="63"/>
      <c r="G395" s="63"/>
      <c r="H395" s="63"/>
      <c r="I395" s="63"/>
      <c r="J395" s="63"/>
      <c r="K395" s="63"/>
      <c r="L395" s="63"/>
    </row>
    <row r="396" spans="3:12" x14ac:dyDescent="0.25">
      <c r="C396" s="63"/>
      <c r="D396" s="63"/>
      <c r="E396" s="63"/>
      <c r="F396" s="63"/>
      <c r="G396" s="63"/>
      <c r="H396" s="63"/>
      <c r="I396" s="63"/>
      <c r="J396" s="63"/>
      <c r="K396" s="63"/>
      <c r="L396" s="63"/>
    </row>
    <row r="397" spans="3:12" x14ac:dyDescent="0.25">
      <c r="C397" s="63"/>
      <c r="D397" s="63"/>
      <c r="E397" s="63"/>
      <c r="F397" s="63"/>
      <c r="G397" s="63"/>
      <c r="H397" s="63"/>
      <c r="I397" s="63"/>
      <c r="J397" s="63"/>
      <c r="K397" s="63"/>
      <c r="L397" s="63"/>
    </row>
    <row r="398" spans="3:12" x14ac:dyDescent="0.25">
      <c r="C398" s="63"/>
      <c r="D398" s="63"/>
      <c r="E398" s="63"/>
      <c r="F398" s="63"/>
      <c r="G398" s="63"/>
      <c r="H398" s="63"/>
      <c r="I398" s="63"/>
      <c r="J398" s="63"/>
      <c r="K398" s="63"/>
      <c r="L398" s="63"/>
    </row>
    <row r="399" spans="3:12" x14ac:dyDescent="0.25">
      <c r="C399" s="63"/>
      <c r="D399" s="63"/>
      <c r="E399" s="63"/>
      <c r="F399" s="63"/>
      <c r="G399" s="63"/>
      <c r="H399" s="63"/>
      <c r="I399" s="63"/>
      <c r="J399" s="63"/>
      <c r="K399" s="63"/>
      <c r="L399" s="63"/>
    </row>
    <row r="400" spans="3:12" x14ac:dyDescent="0.25">
      <c r="C400" s="63"/>
      <c r="D400" s="63"/>
      <c r="E400" s="63"/>
      <c r="F400" s="63"/>
      <c r="G400" s="63"/>
      <c r="H400" s="63"/>
      <c r="I400" s="63"/>
      <c r="J400" s="63"/>
      <c r="K400" s="63"/>
      <c r="L400" s="63"/>
    </row>
    <row r="401" spans="3:12" x14ac:dyDescent="0.25">
      <c r="C401" s="63"/>
      <c r="D401" s="63"/>
      <c r="E401" s="63"/>
      <c r="F401" s="63"/>
      <c r="G401" s="63"/>
      <c r="H401" s="63"/>
      <c r="I401" s="63"/>
      <c r="J401" s="63"/>
      <c r="K401" s="63"/>
      <c r="L401" s="63"/>
    </row>
    <row r="402" spans="3:12" x14ac:dyDescent="0.25">
      <c r="C402" s="63"/>
      <c r="D402" s="63"/>
      <c r="E402" s="63"/>
      <c r="F402" s="63"/>
      <c r="G402" s="63"/>
      <c r="H402" s="63"/>
      <c r="I402" s="63"/>
      <c r="J402" s="63"/>
      <c r="K402" s="63"/>
      <c r="L402" s="63"/>
    </row>
    <row r="403" spans="3:12" x14ac:dyDescent="0.25">
      <c r="C403" s="63"/>
      <c r="D403" s="63"/>
      <c r="E403" s="63"/>
      <c r="F403" s="63"/>
      <c r="G403" s="63"/>
      <c r="H403" s="63"/>
      <c r="I403" s="63"/>
      <c r="J403" s="63"/>
      <c r="K403" s="63"/>
      <c r="L403" s="63"/>
    </row>
    <row r="404" spans="3:12" x14ac:dyDescent="0.25">
      <c r="C404" s="63"/>
      <c r="D404" s="63"/>
      <c r="E404" s="63"/>
      <c r="F404" s="63"/>
      <c r="G404" s="63"/>
      <c r="H404" s="63"/>
      <c r="I404" s="63"/>
      <c r="J404" s="63"/>
      <c r="K404" s="63"/>
      <c r="L404" s="63"/>
    </row>
    <row r="405" spans="3:12" x14ac:dyDescent="0.25">
      <c r="C405" s="63"/>
      <c r="D405" s="63"/>
      <c r="E405" s="63"/>
      <c r="F405" s="63"/>
      <c r="G405" s="63"/>
      <c r="H405" s="63"/>
      <c r="I405" s="63"/>
      <c r="J405" s="63"/>
      <c r="K405" s="63"/>
      <c r="L405" s="63"/>
    </row>
    <row r="406" spans="3:12" x14ac:dyDescent="0.25">
      <c r="C406" s="63"/>
      <c r="D406" s="63"/>
      <c r="E406" s="63"/>
      <c r="F406" s="63"/>
      <c r="G406" s="63"/>
      <c r="H406" s="63"/>
      <c r="I406" s="63"/>
      <c r="J406" s="63"/>
      <c r="K406" s="63"/>
      <c r="L406" s="63"/>
    </row>
    <row r="407" spans="3:12" x14ac:dyDescent="0.25">
      <c r="C407" s="63"/>
      <c r="D407" s="63"/>
      <c r="E407" s="63"/>
      <c r="F407" s="63"/>
      <c r="G407" s="63"/>
      <c r="H407" s="63"/>
      <c r="I407" s="63"/>
      <c r="J407" s="63"/>
      <c r="K407" s="63"/>
      <c r="L407" s="63"/>
    </row>
    <row r="408" spans="3:12" x14ac:dyDescent="0.25">
      <c r="C408" s="63"/>
      <c r="D408" s="63"/>
      <c r="E408" s="63"/>
      <c r="F408" s="63"/>
      <c r="G408" s="63"/>
      <c r="H408" s="63"/>
      <c r="I408" s="63"/>
      <c r="J408" s="63"/>
      <c r="K408" s="63"/>
      <c r="L408" s="63"/>
    </row>
    <row r="409" spans="3:12" x14ac:dyDescent="0.25">
      <c r="C409" s="63"/>
      <c r="D409" s="63"/>
      <c r="E409" s="63"/>
      <c r="F409" s="63"/>
      <c r="G409" s="63"/>
      <c r="H409" s="63"/>
      <c r="I409" s="63"/>
      <c r="J409" s="63"/>
      <c r="K409" s="63"/>
      <c r="L409" s="63"/>
    </row>
    <row r="410" spans="3:12" x14ac:dyDescent="0.25">
      <c r="C410" s="63"/>
      <c r="D410" s="63"/>
      <c r="E410" s="63"/>
      <c r="F410" s="63"/>
      <c r="G410" s="63"/>
      <c r="H410" s="63"/>
      <c r="I410" s="63"/>
      <c r="J410" s="63"/>
      <c r="K410" s="63"/>
      <c r="L410" s="63"/>
    </row>
    <row r="411" spans="3:12" x14ac:dyDescent="0.25">
      <c r="C411" s="63"/>
      <c r="D411" s="63"/>
      <c r="E411" s="63"/>
      <c r="F411" s="63"/>
      <c r="G411" s="63"/>
      <c r="H411" s="63"/>
      <c r="I411" s="63"/>
      <c r="J411" s="63"/>
      <c r="K411" s="63"/>
      <c r="L411" s="63"/>
    </row>
    <row r="412" spans="3:12" x14ac:dyDescent="0.25">
      <c r="C412" s="63"/>
      <c r="D412" s="63"/>
      <c r="E412" s="63"/>
      <c r="F412" s="63"/>
      <c r="G412" s="63"/>
      <c r="H412" s="63"/>
      <c r="I412" s="63"/>
      <c r="J412" s="63"/>
      <c r="K412" s="63"/>
      <c r="L412" s="63"/>
    </row>
    <row r="413" spans="3:12" x14ac:dyDescent="0.25">
      <c r="C413" s="63"/>
      <c r="D413" s="63"/>
      <c r="E413" s="63"/>
      <c r="F413" s="63"/>
      <c r="G413" s="63"/>
      <c r="H413" s="63"/>
      <c r="I413" s="63"/>
      <c r="J413" s="63"/>
      <c r="K413" s="63"/>
      <c r="L413" s="63"/>
    </row>
    <row r="414" spans="3:12" x14ac:dyDescent="0.25">
      <c r="C414" s="63"/>
      <c r="D414" s="63"/>
      <c r="E414" s="63"/>
      <c r="F414" s="63"/>
      <c r="G414" s="63"/>
      <c r="H414" s="63"/>
      <c r="I414" s="63"/>
      <c r="J414" s="63"/>
      <c r="K414" s="63"/>
      <c r="L414" s="63"/>
    </row>
    <row r="415" spans="3:12" x14ac:dyDescent="0.25">
      <c r="C415" s="63"/>
      <c r="D415" s="63"/>
      <c r="E415" s="63"/>
      <c r="F415" s="63"/>
      <c r="G415" s="63"/>
      <c r="H415" s="63"/>
      <c r="I415" s="63"/>
      <c r="J415" s="63"/>
      <c r="K415" s="63"/>
      <c r="L415" s="63"/>
    </row>
    <row r="416" spans="3:12" x14ac:dyDescent="0.25">
      <c r="C416" s="63"/>
      <c r="D416" s="63"/>
      <c r="E416" s="63"/>
      <c r="F416" s="63"/>
      <c r="G416" s="63"/>
      <c r="H416" s="63"/>
      <c r="I416" s="63"/>
      <c r="J416" s="63"/>
      <c r="K416" s="63"/>
      <c r="L416" s="63"/>
    </row>
    <row r="417" spans="3:12" x14ac:dyDescent="0.25">
      <c r="C417" s="63"/>
      <c r="D417" s="63"/>
      <c r="E417" s="63"/>
      <c r="F417" s="63"/>
      <c r="G417" s="63"/>
      <c r="H417" s="63"/>
      <c r="I417" s="63"/>
      <c r="J417" s="63"/>
      <c r="K417" s="63"/>
      <c r="L417" s="63"/>
    </row>
    <row r="418" spans="3:12" x14ac:dyDescent="0.25">
      <c r="C418" s="63"/>
      <c r="D418" s="63"/>
      <c r="E418" s="63"/>
      <c r="F418" s="63"/>
      <c r="G418" s="63"/>
      <c r="H418" s="63"/>
      <c r="I418" s="63"/>
      <c r="J418" s="63"/>
      <c r="K418" s="63"/>
      <c r="L418" s="63"/>
    </row>
    <row r="419" spans="3:12" x14ac:dyDescent="0.25">
      <c r="C419" s="63"/>
      <c r="D419" s="63"/>
      <c r="E419" s="63"/>
      <c r="F419" s="63"/>
      <c r="G419" s="63"/>
      <c r="H419" s="63"/>
      <c r="I419" s="63"/>
      <c r="J419" s="63"/>
      <c r="K419" s="63"/>
      <c r="L419" s="63"/>
    </row>
    <row r="420" spans="3:12" x14ac:dyDescent="0.25">
      <c r="C420" s="63"/>
      <c r="D420" s="63"/>
      <c r="E420" s="63"/>
      <c r="F420" s="63"/>
      <c r="G420" s="63"/>
      <c r="H420" s="63"/>
      <c r="I420" s="63"/>
      <c r="J420" s="63"/>
      <c r="K420" s="63"/>
      <c r="L420" s="63"/>
    </row>
    <row r="421" spans="3:12" x14ac:dyDescent="0.25">
      <c r="C421" s="63"/>
      <c r="D421" s="63"/>
      <c r="E421" s="63"/>
      <c r="F421" s="63"/>
      <c r="G421" s="63"/>
      <c r="H421" s="63"/>
      <c r="I421" s="63"/>
      <c r="J421" s="63"/>
      <c r="K421" s="63"/>
      <c r="L421" s="63"/>
    </row>
    <row r="422" spans="3:12" x14ac:dyDescent="0.25">
      <c r="C422" s="63"/>
      <c r="D422" s="63"/>
      <c r="E422" s="63"/>
      <c r="F422" s="63"/>
      <c r="G422" s="63"/>
      <c r="H422" s="63"/>
      <c r="I422" s="63"/>
      <c r="J422" s="63"/>
      <c r="K422" s="63"/>
      <c r="L422" s="63"/>
    </row>
    <row r="423" spans="3:12" x14ac:dyDescent="0.25">
      <c r="C423" s="63"/>
      <c r="D423" s="63"/>
      <c r="E423" s="63"/>
      <c r="F423" s="63"/>
      <c r="G423" s="63"/>
      <c r="H423" s="63"/>
      <c r="I423" s="63"/>
      <c r="J423" s="63"/>
      <c r="K423" s="63"/>
      <c r="L423" s="63"/>
    </row>
    <row r="424" spans="3:12" x14ac:dyDescent="0.25">
      <c r="C424" s="63"/>
      <c r="D424" s="63"/>
      <c r="E424" s="63"/>
      <c r="F424" s="63"/>
      <c r="G424" s="63"/>
      <c r="H424" s="63"/>
      <c r="I424" s="63"/>
      <c r="J424" s="63"/>
      <c r="K424" s="63"/>
      <c r="L424" s="63"/>
    </row>
    <row r="425" spans="3:12" x14ac:dyDescent="0.25">
      <c r="C425" s="63"/>
      <c r="D425" s="63"/>
      <c r="E425" s="63"/>
      <c r="F425" s="63"/>
      <c r="G425" s="63"/>
      <c r="H425" s="63"/>
      <c r="I425" s="63"/>
      <c r="J425" s="63"/>
      <c r="K425" s="63"/>
      <c r="L425" s="63"/>
    </row>
    <row r="426" spans="3:12" x14ac:dyDescent="0.25">
      <c r="C426" s="63"/>
      <c r="D426" s="63"/>
      <c r="E426" s="63"/>
      <c r="F426" s="63"/>
      <c r="G426" s="63"/>
      <c r="H426" s="63"/>
      <c r="I426" s="63"/>
      <c r="J426" s="63"/>
      <c r="K426" s="63"/>
      <c r="L426" s="63"/>
    </row>
    <row r="427" spans="3:12" x14ac:dyDescent="0.25">
      <c r="C427" s="63"/>
      <c r="D427" s="63"/>
      <c r="E427" s="63"/>
      <c r="F427" s="63"/>
      <c r="G427" s="63"/>
      <c r="H427" s="63"/>
      <c r="I427" s="63"/>
      <c r="J427" s="63"/>
      <c r="K427" s="63"/>
      <c r="L427" s="63"/>
    </row>
    <row r="428" spans="3:12" x14ac:dyDescent="0.25">
      <c r="C428" s="63"/>
      <c r="D428" s="63"/>
      <c r="E428" s="63"/>
      <c r="F428" s="63"/>
      <c r="G428" s="63"/>
      <c r="H428" s="63"/>
      <c r="I428" s="63"/>
      <c r="J428" s="63"/>
      <c r="K428" s="63"/>
      <c r="L428" s="63"/>
    </row>
    <row r="429" spans="3:12" x14ac:dyDescent="0.25">
      <c r="C429" s="63"/>
      <c r="D429" s="63"/>
      <c r="E429" s="63"/>
      <c r="F429" s="63"/>
      <c r="G429" s="63"/>
      <c r="H429" s="63"/>
      <c r="I429" s="63"/>
      <c r="J429" s="63"/>
      <c r="K429" s="63"/>
      <c r="L429" s="63"/>
    </row>
    <row r="430" spans="3:12" x14ac:dyDescent="0.25">
      <c r="C430" s="63"/>
      <c r="D430" s="63"/>
      <c r="E430" s="63"/>
      <c r="F430" s="63"/>
      <c r="G430" s="63"/>
      <c r="H430" s="63"/>
      <c r="I430" s="63"/>
      <c r="J430" s="63"/>
      <c r="K430" s="63"/>
      <c r="L430" s="63"/>
    </row>
    <row r="431" spans="3:12" x14ac:dyDescent="0.25">
      <c r="C431" s="63"/>
      <c r="D431" s="63"/>
      <c r="E431" s="63"/>
      <c r="F431" s="63"/>
      <c r="G431" s="63"/>
      <c r="H431" s="63"/>
      <c r="I431" s="63"/>
      <c r="J431" s="63"/>
      <c r="K431" s="63"/>
      <c r="L431" s="63"/>
    </row>
    <row r="432" spans="3:12" x14ac:dyDescent="0.25">
      <c r="C432" s="63"/>
      <c r="D432" s="63"/>
      <c r="E432" s="63"/>
      <c r="F432" s="63"/>
      <c r="G432" s="63"/>
      <c r="H432" s="63"/>
      <c r="I432" s="63"/>
      <c r="J432" s="63"/>
      <c r="K432" s="63"/>
      <c r="L432" s="63"/>
    </row>
    <row r="433" spans="3:12" x14ac:dyDescent="0.25">
      <c r="C433" s="63"/>
      <c r="D433" s="63"/>
      <c r="E433" s="63"/>
      <c r="F433" s="63"/>
      <c r="G433" s="63"/>
      <c r="H433" s="63"/>
      <c r="I433" s="63"/>
      <c r="J433" s="63"/>
      <c r="K433" s="63"/>
      <c r="L433" s="63"/>
    </row>
    <row r="434" spans="3:12" x14ac:dyDescent="0.25">
      <c r="C434" s="63"/>
      <c r="D434" s="63"/>
      <c r="E434" s="63"/>
      <c r="F434" s="63"/>
      <c r="G434" s="63"/>
      <c r="H434" s="63"/>
      <c r="I434" s="63"/>
      <c r="J434" s="63"/>
      <c r="K434" s="63"/>
      <c r="L434" s="63"/>
    </row>
    <row r="435" spans="3:12" x14ac:dyDescent="0.25">
      <c r="C435" s="63"/>
      <c r="D435" s="63"/>
      <c r="E435" s="63"/>
      <c r="F435" s="63"/>
      <c r="G435" s="63"/>
      <c r="H435" s="63"/>
      <c r="I435" s="63"/>
      <c r="J435" s="63"/>
      <c r="K435" s="63"/>
      <c r="L435" s="63"/>
    </row>
    <row r="436" spans="3:12" x14ac:dyDescent="0.25">
      <c r="C436" s="63"/>
      <c r="D436" s="63"/>
      <c r="E436" s="63"/>
      <c r="F436" s="63"/>
      <c r="G436" s="63"/>
      <c r="H436" s="63"/>
      <c r="I436" s="63"/>
      <c r="J436" s="63"/>
      <c r="K436" s="63"/>
      <c r="L436" s="63"/>
    </row>
    <row r="437" spans="3:12" x14ac:dyDescent="0.25">
      <c r="C437" s="63"/>
      <c r="D437" s="63"/>
      <c r="E437" s="63"/>
      <c r="F437" s="63"/>
      <c r="G437" s="63"/>
      <c r="H437" s="63"/>
      <c r="I437" s="63"/>
      <c r="J437" s="63"/>
      <c r="K437" s="63"/>
      <c r="L437" s="63"/>
    </row>
    <row r="438" spans="3:12" x14ac:dyDescent="0.25">
      <c r="C438" s="63"/>
      <c r="D438" s="63"/>
      <c r="E438" s="63"/>
      <c r="F438" s="63"/>
      <c r="G438" s="63"/>
      <c r="H438" s="63"/>
      <c r="I438" s="63"/>
      <c r="J438" s="63"/>
      <c r="K438" s="63"/>
      <c r="L438" s="63"/>
    </row>
    <row r="439" spans="3:12" x14ac:dyDescent="0.25">
      <c r="C439" s="63"/>
      <c r="D439" s="63"/>
      <c r="E439" s="63"/>
      <c r="F439" s="63"/>
      <c r="G439" s="63"/>
      <c r="H439" s="63"/>
      <c r="I439" s="63"/>
      <c r="J439" s="63"/>
      <c r="K439" s="63"/>
      <c r="L439" s="63"/>
    </row>
    <row r="440" spans="3:12" x14ac:dyDescent="0.25">
      <c r="C440" s="63"/>
      <c r="D440" s="63"/>
      <c r="E440" s="63"/>
      <c r="F440" s="63"/>
      <c r="G440" s="63"/>
      <c r="H440" s="63"/>
      <c r="I440" s="63"/>
      <c r="J440" s="63"/>
      <c r="K440" s="63"/>
      <c r="L440" s="63"/>
    </row>
    <row r="441" spans="3:12" x14ac:dyDescent="0.25">
      <c r="C441" s="63"/>
      <c r="D441" s="63"/>
      <c r="E441" s="63"/>
      <c r="F441" s="63"/>
      <c r="G441" s="63"/>
      <c r="H441" s="63"/>
      <c r="I441" s="63"/>
      <c r="J441" s="63"/>
      <c r="K441" s="63"/>
      <c r="L441" s="63"/>
    </row>
    <row r="442" spans="3:12" x14ac:dyDescent="0.25">
      <c r="C442" s="63"/>
      <c r="D442" s="63"/>
      <c r="E442" s="63"/>
      <c r="F442" s="63"/>
      <c r="G442" s="63"/>
      <c r="H442" s="63"/>
      <c r="I442" s="63"/>
      <c r="J442" s="63"/>
      <c r="K442" s="63"/>
      <c r="L442" s="63"/>
    </row>
    <row r="443" spans="3:12" x14ac:dyDescent="0.25">
      <c r="C443" s="63"/>
      <c r="D443" s="63"/>
      <c r="E443" s="63"/>
      <c r="F443" s="63"/>
      <c r="G443" s="63"/>
      <c r="H443" s="63"/>
      <c r="I443" s="63"/>
      <c r="J443" s="63"/>
      <c r="K443" s="63"/>
      <c r="L443" s="63"/>
    </row>
    <row r="444" spans="3:12" x14ac:dyDescent="0.25">
      <c r="C444" s="63"/>
      <c r="D444" s="63"/>
      <c r="E444" s="63"/>
      <c r="F444" s="63"/>
      <c r="G444" s="63"/>
      <c r="H444" s="63"/>
      <c r="I444" s="63"/>
      <c r="J444" s="63"/>
      <c r="K444" s="63"/>
      <c r="L444" s="63"/>
    </row>
    <row r="445" spans="3:12" x14ac:dyDescent="0.25">
      <c r="C445" s="63"/>
      <c r="D445" s="63"/>
      <c r="E445" s="63"/>
      <c r="F445" s="63"/>
      <c r="G445" s="63"/>
      <c r="H445" s="63"/>
      <c r="I445" s="63"/>
      <c r="J445" s="63"/>
      <c r="K445" s="63"/>
      <c r="L445" s="63"/>
    </row>
    <row r="446" spans="3:12" x14ac:dyDescent="0.25">
      <c r="C446" s="63"/>
      <c r="D446" s="63"/>
      <c r="E446" s="63"/>
      <c r="F446" s="63"/>
      <c r="G446" s="63"/>
      <c r="H446" s="63"/>
      <c r="I446" s="63"/>
      <c r="J446" s="63"/>
      <c r="K446" s="63"/>
      <c r="L446" s="63"/>
    </row>
    <row r="447" spans="3:12" x14ac:dyDescent="0.25">
      <c r="C447" s="63"/>
      <c r="D447" s="63"/>
      <c r="E447" s="63"/>
      <c r="F447" s="63"/>
      <c r="G447" s="63"/>
      <c r="H447" s="63"/>
      <c r="I447" s="63"/>
      <c r="J447" s="63"/>
      <c r="K447" s="63"/>
      <c r="L447" s="63"/>
    </row>
    <row r="448" spans="3:12" x14ac:dyDescent="0.25">
      <c r="C448" s="63"/>
      <c r="D448" s="63"/>
      <c r="E448" s="63"/>
      <c r="F448" s="63"/>
      <c r="G448" s="63"/>
      <c r="H448" s="63"/>
      <c r="I448" s="63"/>
      <c r="J448" s="63"/>
      <c r="K448" s="63"/>
      <c r="L448" s="63"/>
    </row>
    <row r="449" spans="3:12" x14ac:dyDescent="0.25">
      <c r="C449" s="63"/>
      <c r="D449" s="63"/>
      <c r="E449" s="63"/>
      <c r="F449" s="63"/>
      <c r="G449" s="63"/>
      <c r="H449" s="63"/>
      <c r="I449" s="63"/>
      <c r="J449" s="63"/>
      <c r="K449" s="63"/>
      <c r="L449" s="63"/>
    </row>
    <row r="450" spans="3:12" x14ac:dyDescent="0.25">
      <c r="C450" s="63"/>
      <c r="D450" s="63"/>
      <c r="E450" s="63"/>
      <c r="F450" s="63"/>
      <c r="G450" s="63"/>
      <c r="H450" s="63"/>
      <c r="I450" s="63"/>
      <c r="J450" s="63"/>
      <c r="K450" s="63"/>
      <c r="L450" s="63"/>
    </row>
    <row r="451" spans="3:12" x14ac:dyDescent="0.25">
      <c r="C451" s="63"/>
      <c r="D451" s="63"/>
      <c r="E451" s="63"/>
      <c r="F451" s="63"/>
      <c r="G451" s="63"/>
      <c r="H451" s="63"/>
      <c r="I451" s="63"/>
      <c r="J451" s="63"/>
      <c r="K451" s="63"/>
      <c r="L451" s="63"/>
    </row>
    <row r="452" spans="3:12" x14ac:dyDescent="0.25">
      <c r="C452" s="63"/>
      <c r="D452" s="63"/>
      <c r="E452" s="63"/>
      <c r="F452" s="63"/>
      <c r="G452" s="63"/>
      <c r="H452" s="63"/>
      <c r="I452" s="63"/>
      <c r="J452" s="63"/>
      <c r="K452" s="63"/>
      <c r="L452" s="63"/>
    </row>
    <row r="453" spans="3:12" x14ac:dyDescent="0.25">
      <c r="C453" s="63"/>
      <c r="D453" s="63"/>
      <c r="E453" s="63"/>
      <c r="F453" s="63"/>
      <c r="G453" s="63"/>
      <c r="H453" s="63"/>
      <c r="I453" s="63"/>
      <c r="J453" s="63"/>
      <c r="K453" s="63"/>
      <c r="L453" s="63"/>
    </row>
    <row r="454" spans="3:12" x14ac:dyDescent="0.25">
      <c r="C454" s="63"/>
      <c r="D454" s="63"/>
      <c r="E454" s="63"/>
      <c r="F454" s="63"/>
      <c r="G454" s="63"/>
      <c r="H454" s="63"/>
      <c r="I454" s="63"/>
      <c r="J454" s="63"/>
      <c r="K454" s="63"/>
      <c r="L454" s="63"/>
    </row>
    <row r="455" spans="3:12" x14ac:dyDescent="0.25">
      <c r="C455" s="63"/>
      <c r="D455" s="63"/>
      <c r="E455" s="63"/>
      <c r="F455" s="63"/>
      <c r="G455" s="63"/>
      <c r="H455" s="63"/>
      <c r="I455" s="63"/>
      <c r="J455" s="63"/>
      <c r="K455" s="63"/>
      <c r="L455" s="63"/>
    </row>
    <row r="456" spans="3:12" x14ac:dyDescent="0.25">
      <c r="C456" s="63"/>
      <c r="D456" s="63"/>
      <c r="E456" s="63"/>
      <c r="F456" s="63"/>
      <c r="G456" s="63"/>
      <c r="H456" s="63"/>
      <c r="I456" s="63"/>
      <c r="J456" s="63"/>
      <c r="K456" s="63"/>
      <c r="L456" s="63"/>
    </row>
    <row r="457" spans="3:12" x14ac:dyDescent="0.25">
      <c r="C457" s="63"/>
      <c r="D457" s="63"/>
      <c r="E457" s="63"/>
      <c r="F457" s="63"/>
      <c r="G457" s="63"/>
      <c r="H457" s="63"/>
      <c r="I457" s="63"/>
      <c r="J457" s="63"/>
      <c r="K457" s="63"/>
      <c r="L457" s="63"/>
    </row>
    <row r="458" spans="3:12" x14ac:dyDescent="0.25">
      <c r="C458" s="63"/>
      <c r="D458" s="63"/>
      <c r="E458" s="63"/>
      <c r="F458" s="63"/>
      <c r="G458" s="63"/>
      <c r="H458" s="63"/>
      <c r="I458" s="63"/>
      <c r="J458" s="63"/>
      <c r="K458" s="63"/>
      <c r="L458" s="63"/>
    </row>
    <row r="459" spans="3:12" x14ac:dyDescent="0.25">
      <c r="C459" s="63"/>
      <c r="D459" s="63"/>
      <c r="E459" s="63"/>
      <c r="F459" s="63"/>
      <c r="G459" s="63"/>
      <c r="H459" s="63"/>
      <c r="I459" s="63"/>
      <c r="J459" s="63"/>
      <c r="K459" s="63"/>
      <c r="L459" s="63"/>
    </row>
    <row r="460" spans="3:12" x14ac:dyDescent="0.25">
      <c r="C460" s="63"/>
      <c r="D460" s="63"/>
      <c r="E460" s="63"/>
      <c r="F460" s="63"/>
      <c r="G460" s="63"/>
      <c r="H460" s="63"/>
      <c r="I460" s="63"/>
      <c r="J460" s="63"/>
      <c r="K460" s="63"/>
      <c r="L460" s="63"/>
    </row>
    <row r="461" spans="3:12" x14ac:dyDescent="0.25">
      <c r="C461" s="63"/>
      <c r="D461" s="63"/>
      <c r="E461" s="63"/>
      <c r="F461" s="63"/>
      <c r="G461" s="63"/>
      <c r="H461" s="63"/>
      <c r="I461" s="63"/>
      <c r="J461" s="63"/>
      <c r="K461" s="63"/>
      <c r="L461" s="63"/>
    </row>
    <row r="462" spans="3:12" x14ac:dyDescent="0.25">
      <c r="C462" s="63"/>
      <c r="D462" s="63"/>
      <c r="E462" s="63"/>
      <c r="F462" s="63"/>
      <c r="G462" s="63"/>
      <c r="H462" s="63"/>
      <c r="I462" s="63"/>
      <c r="J462" s="63"/>
      <c r="K462" s="63"/>
      <c r="L462" s="63"/>
    </row>
    <row r="463" spans="3:12" x14ac:dyDescent="0.25">
      <c r="C463" s="63"/>
      <c r="D463" s="63"/>
      <c r="E463" s="63"/>
      <c r="F463" s="63"/>
      <c r="G463" s="63"/>
      <c r="H463" s="63"/>
      <c r="I463" s="63"/>
      <c r="J463" s="63"/>
      <c r="K463" s="63"/>
      <c r="L463" s="63"/>
    </row>
    <row r="464" spans="3:12" x14ac:dyDescent="0.25">
      <c r="C464" s="63"/>
      <c r="D464" s="63"/>
      <c r="E464" s="63"/>
      <c r="F464" s="63"/>
      <c r="G464" s="63"/>
      <c r="H464" s="63"/>
      <c r="I464" s="63"/>
      <c r="J464" s="63"/>
      <c r="K464" s="63"/>
      <c r="L464" s="63"/>
    </row>
    <row r="465" spans="3:12" x14ac:dyDescent="0.25">
      <c r="C465" s="63"/>
      <c r="D465" s="63"/>
      <c r="E465" s="63"/>
      <c r="F465" s="63"/>
      <c r="G465" s="63"/>
      <c r="H465" s="63"/>
      <c r="I465" s="63"/>
      <c r="J465" s="63"/>
      <c r="K465" s="63"/>
      <c r="L465" s="63"/>
    </row>
    <row r="466" spans="3:12" x14ac:dyDescent="0.25">
      <c r="C466" s="63"/>
      <c r="D466" s="63"/>
      <c r="E466" s="63"/>
      <c r="F466" s="63"/>
      <c r="G466" s="63"/>
      <c r="H466" s="63"/>
      <c r="I466" s="63"/>
      <c r="J466" s="63"/>
      <c r="K466" s="63"/>
      <c r="L466" s="63"/>
    </row>
    <row r="467" spans="3:12" x14ac:dyDescent="0.25">
      <c r="C467" s="63"/>
      <c r="D467" s="63"/>
      <c r="E467" s="63"/>
      <c r="F467" s="63"/>
      <c r="G467" s="63"/>
      <c r="H467" s="63"/>
      <c r="I467" s="63"/>
      <c r="J467" s="63"/>
      <c r="K467" s="63"/>
      <c r="L467" s="63"/>
    </row>
    <row r="468" spans="3:12" x14ac:dyDescent="0.25">
      <c r="C468" s="63"/>
      <c r="D468" s="63"/>
      <c r="E468" s="63"/>
      <c r="F468" s="63"/>
      <c r="G468" s="63"/>
      <c r="H468" s="63"/>
      <c r="I468" s="63"/>
      <c r="J468" s="63"/>
      <c r="K468" s="63"/>
      <c r="L468" s="63"/>
    </row>
    <row r="469" spans="3:12" x14ac:dyDescent="0.25">
      <c r="C469" s="63"/>
      <c r="D469" s="63"/>
      <c r="E469" s="63"/>
      <c r="F469" s="63"/>
      <c r="G469" s="63"/>
      <c r="H469" s="63"/>
      <c r="I469" s="63"/>
      <c r="J469" s="63"/>
      <c r="K469" s="63"/>
      <c r="L469" s="63"/>
    </row>
    <row r="470" spans="3:12" x14ac:dyDescent="0.25">
      <c r="C470" s="63"/>
      <c r="D470" s="63"/>
      <c r="E470" s="63"/>
      <c r="F470" s="63"/>
      <c r="G470" s="63"/>
      <c r="H470" s="63"/>
      <c r="I470" s="63"/>
      <c r="J470" s="63"/>
      <c r="K470" s="63"/>
      <c r="L470" s="63"/>
    </row>
    <row r="471" spans="3:12" x14ac:dyDescent="0.25">
      <c r="C471" s="63"/>
      <c r="D471" s="63"/>
      <c r="E471" s="63"/>
      <c r="F471" s="63"/>
      <c r="G471" s="63"/>
      <c r="H471" s="63"/>
      <c r="I471" s="63"/>
      <c r="J471" s="63"/>
      <c r="K471" s="63"/>
      <c r="L471" s="63"/>
    </row>
    <row r="472" spans="3:12" x14ac:dyDescent="0.25">
      <c r="C472" s="63"/>
      <c r="D472" s="63"/>
      <c r="E472" s="63"/>
      <c r="F472" s="63"/>
      <c r="G472" s="63"/>
      <c r="H472" s="63"/>
      <c r="I472" s="63"/>
      <c r="J472" s="63"/>
      <c r="K472" s="63"/>
      <c r="L472" s="63"/>
    </row>
    <row r="473" spans="3:12" x14ac:dyDescent="0.25">
      <c r="C473" s="63"/>
      <c r="D473" s="63"/>
      <c r="E473" s="63"/>
      <c r="F473" s="63"/>
      <c r="G473" s="63"/>
      <c r="H473" s="63"/>
      <c r="I473" s="63"/>
      <c r="J473" s="63"/>
      <c r="K473" s="63"/>
      <c r="L473" s="63"/>
    </row>
    <row r="474" spans="3:12" x14ac:dyDescent="0.25">
      <c r="C474" s="63"/>
      <c r="D474" s="63"/>
      <c r="E474" s="63"/>
      <c r="F474" s="63"/>
      <c r="G474" s="63"/>
      <c r="H474" s="63"/>
      <c r="I474" s="63"/>
      <c r="J474" s="63"/>
      <c r="K474" s="63"/>
      <c r="L474" s="63"/>
    </row>
    <row r="475" spans="3:12" x14ac:dyDescent="0.25">
      <c r="C475" s="63"/>
      <c r="D475" s="63"/>
      <c r="E475" s="63"/>
      <c r="F475" s="63"/>
      <c r="G475" s="63"/>
      <c r="H475" s="63"/>
      <c r="I475" s="63"/>
      <c r="J475" s="63"/>
      <c r="K475" s="63"/>
      <c r="L475" s="63"/>
    </row>
    <row r="476" spans="3:12" x14ac:dyDescent="0.25">
      <c r="C476" s="63"/>
      <c r="D476" s="63"/>
      <c r="E476" s="63"/>
      <c r="F476" s="63"/>
      <c r="G476" s="63"/>
      <c r="H476" s="63"/>
      <c r="I476" s="63"/>
      <c r="J476" s="63"/>
      <c r="K476" s="63"/>
      <c r="L476" s="63"/>
    </row>
    <row r="477" spans="3:12" x14ac:dyDescent="0.25">
      <c r="C477" s="63"/>
      <c r="D477" s="63"/>
      <c r="E477" s="63"/>
      <c r="F477" s="63"/>
      <c r="G477" s="63"/>
      <c r="H477" s="63"/>
      <c r="I477" s="63"/>
      <c r="J477" s="63"/>
      <c r="K477" s="63"/>
      <c r="L477" s="63"/>
    </row>
    <row r="478" spans="3:12" x14ac:dyDescent="0.25">
      <c r="C478" s="63"/>
      <c r="D478" s="63"/>
      <c r="E478" s="63"/>
      <c r="F478" s="63"/>
      <c r="G478" s="63"/>
      <c r="H478" s="63"/>
      <c r="I478" s="63"/>
      <c r="J478" s="63"/>
      <c r="K478" s="63"/>
      <c r="L478" s="63"/>
    </row>
    <row r="479" spans="3:12" x14ac:dyDescent="0.25">
      <c r="C479" s="63"/>
      <c r="D479" s="63"/>
      <c r="E479" s="63"/>
      <c r="F479" s="63"/>
      <c r="G479" s="63"/>
      <c r="H479" s="63"/>
      <c r="I479" s="63"/>
      <c r="J479" s="63"/>
      <c r="K479" s="63"/>
      <c r="L479" s="63"/>
    </row>
    <row r="480" spans="3:12" x14ac:dyDescent="0.25">
      <c r="C480" s="63"/>
      <c r="D480" s="63"/>
      <c r="E480" s="63"/>
      <c r="F480" s="63"/>
      <c r="G480" s="63"/>
      <c r="H480" s="63"/>
      <c r="I480" s="63"/>
      <c r="J480" s="63"/>
      <c r="K480" s="63"/>
      <c r="L480" s="63"/>
    </row>
    <row r="481" spans="3:12" x14ac:dyDescent="0.25">
      <c r="C481" s="63"/>
      <c r="D481" s="63"/>
      <c r="E481" s="63"/>
      <c r="F481" s="63"/>
      <c r="G481" s="63"/>
      <c r="H481" s="63"/>
      <c r="I481" s="63"/>
      <c r="J481" s="63"/>
      <c r="K481" s="63"/>
      <c r="L481" s="63"/>
    </row>
    <row r="482" spans="3:12" x14ac:dyDescent="0.25">
      <c r="C482" s="63"/>
      <c r="D482" s="63"/>
      <c r="E482" s="63"/>
      <c r="F482" s="63"/>
      <c r="G482" s="63"/>
      <c r="H482" s="63"/>
      <c r="I482" s="63"/>
      <c r="J482" s="63"/>
      <c r="K482" s="63"/>
      <c r="L482" s="63"/>
    </row>
    <row r="483" spans="3:12" x14ac:dyDescent="0.25">
      <c r="C483" s="63"/>
      <c r="D483" s="63"/>
      <c r="E483" s="63"/>
      <c r="F483" s="63"/>
      <c r="G483" s="63"/>
      <c r="H483" s="63"/>
      <c r="I483" s="63"/>
      <c r="J483" s="63"/>
      <c r="K483" s="63"/>
      <c r="L483" s="63"/>
    </row>
    <row r="484" spans="3:12" x14ac:dyDescent="0.25">
      <c r="C484" s="63"/>
      <c r="D484" s="63"/>
      <c r="E484" s="63"/>
      <c r="F484" s="63"/>
      <c r="G484" s="63"/>
      <c r="H484" s="63"/>
      <c r="I484" s="63"/>
      <c r="J484" s="63"/>
      <c r="K484" s="63"/>
      <c r="L484" s="63"/>
    </row>
    <row r="485" spans="3:12" x14ac:dyDescent="0.25">
      <c r="C485" s="63"/>
      <c r="D485" s="63"/>
      <c r="E485" s="63"/>
      <c r="F485" s="63"/>
      <c r="G485" s="63"/>
      <c r="H485" s="63"/>
      <c r="I485" s="63"/>
      <c r="J485" s="63"/>
      <c r="K485" s="63"/>
      <c r="L485" s="63"/>
    </row>
    <row r="486" spans="3:12" x14ac:dyDescent="0.25">
      <c r="C486" s="63"/>
      <c r="D486" s="63"/>
      <c r="E486" s="63"/>
      <c r="F486" s="63"/>
      <c r="G486" s="63"/>
      <c r="H486" s="63"/>
      <c r="I486" s="63"/>
      <c r="J486" s="63"/>
      <c r="K486" s="63"/>
      <c r="L486" s="63"/>
    </row>
    <row r="487" spans="3:12" x14ac:dyDescent="0.25">
      <c r="C487" s="63"/>
      <c r="D487" s="63"/>
      <c r="E487" s="63"/>
      <c r="F487" s="63"/>
      <c r="G487" s="63"/>
      <c r="H487" s="63"/>
      <c r="I487" s="63"/>
      <c r="J487" s="63"/>
      <c r="K487" s="63"/>
      <c r="L487" s="63"/>
    </row>
    <row r="488" spans="3:12" x14ac:dyDescent="0.25">
      <c r="C488" s="63"/>
      <c r="D488" s="63"/>
      <c r="E488" s="63"/>
      <c r="F488" s="63"/>
      <c r="G488" s="63"/>
      <c r="H488" s="63"/>
      <c r="I488" s="63"/>
      <c r="J488" s="63"/>
      <c r="K488" s="63"/>
      <c r="L488" s="63"/>
    </row>
    <row r="489" spans="3:12" x14ac:dyDescent="0.25">
      <c r="C489" s="63"/>
      <c r="D489" s="63"/>
      <c r="E489" s="63"/>
      <c r="F489" s="63"/>
      <c r="G489" s="63"/>
      <c r="H489" s="63"/>
      <c r="I489" s="63"/>
      <c r="J489" s="63"/>
      <c r="K489" s="63"/>
      <c r="L489" s="63"/>
    </row>
    <row r="490" spans="3:12" x14ac:dyDescent="0.25">
      <c r="C490" s="63"/>
      <c r="D490" s="63"/>
      <c r="E490" s="63"/>
      <c r="F490" s="63"/>
      <c r="G490" s="63"/>
      <c r="H490" s="63"/>
      <c r="I490" s="63"/>
      <c r="J490" s="63"/>
      <c r="K490" s="63"/>
      <c r="L490" s="63"/>
    </row>
    <row r="491" spans="3:12" x14ac:dyDescent="0.25">
      <c r="C491" s="63"/>
      <c r="D491" s="63"/>
      <c r="E491" s="63"/>
      <c r="F491" s="63"/>
      <c r="G491" s="63"/>
      <c r="H491" s="63"/>
      <c r="I491" s="63"/>
      <c r="J491" s="63"/>
      <c r="K491" s="63"/>
      <c r="L491" s="63"/>
    </row>
    <row r="492" spans="3:12" x14ac:dyDescent="0.25">
      <c r="C492" s="63"/>
      <c r="D492" s="63"/>
      <c r="E492" s="63"/>
      <c r="F492" s="63"/>
      <c r="G492" s="63"/>
      <c r="H492" s="63"/>
      <c r="I492" s="63"/>
      <c r="J492" s="63"/>
      <c r="K492" s="63"/>
      <c r="L492" s="63"/>
    </row>
    <row r="493" spans="3:12" x14ac:dyDescent="0.25">
      <c r="C493" s="63"/>
      <c r="D493" s="63"/>
      <c r="E493" s="63"/>
      <c r="F493" s="63"/>
      <c r="G493" s="63"/>
      <c r="H493" s="63"/>
      <c r="I493" s="63"/>
      <c r="J493" s="63"/>
      <c r="K493" s="63"/>
      <c r="L493" s="63"/>
    </row>
    <row r="494" spans="3:12" x14ac:dyDescent="0.25">
      <c r="C494" s="63"/>
      <c r="D494" s="63"/>
      <c r="E494" s="63"/>
      <c r="F494" s="63"/>
      <c r="G494" s="63"/>
      <c r="H494" s="63"/>
      <c r="I494" s="63"/>
      <c r="J494" s="63"/>
      <c r="K494" s="63"/>
      <c r="L494" s="63"/>
    </row>
    <row r="495" spans="3:12" x14ac:dyDescent="0.25">
      <c r="C495" s="63"/>
      <c r="D495" s="63"/>
      <c r="E495" s="63"/>
      <c r="F495" s="63"/>
      <c r="G495" s="63"/>
      <c r="H495" s="63"/>
      <c r="I495" s="63"/>
      <c r="J495" s="63"/>
      <c r="K495" s="63"/>
      <c r="L495" s="63"/>
    </row>
    <row r="496" spans="3:12" x14ac:dyDescent="0.25">
      <c r="C496" s="63"/>
      <c r="D496" s="63"/>
      <c r="E496" s="63"/>
      <c r="F496" s="63"/>
      <c r="G496" s="63"/>
      <c r="H496" s="63"/>
      <c r="I496" s="63"/>
      <c r="J496" s="63"/>
      <c r="K496" s="63"/>
      <c r="L496" s="63"/>
    </row>
    <row r="497" spans="3:12" x14ac:dyDescent="0.25">
      <c r="C497" s="63"/>
      <c r="D497" s="63"/>
      <c r="E497" s="63"/>
      <c r="F497" s="63"/>
      <c r="G497" s="63"/>
      <c r="H497" s="63"/>
      <c r="I497" s="63"/>
      <c r="J497" s="63"/>
      <c r="K497" s="63"/>
      <c r="L497" s="63"/>
    </row>
    <row r="498" spans="3:12" x14ac:dyDescent="0.25">
      <c r="C498" s="63"/>
      <c r="D498" s="63"/>
      <c r="E498" s="63"/>
      <c r="F498" s="63"/>
      <c r="G498" s="63"/>
      <c r="H498" s="63"/>
      <c r="I498" s="63"/>
      <c r="J498" s="63"/>
      <c r="K498" s="63"/>
      <c r="L498" s="63"/>
    </row>
    <row r="499" spans="3:12" x14ac:dyDescent="0.25">
      <c r="C499" s="63"/>
      <c r="D499" s="63"/>
      <c r="E499" s="63"/>
      <c r="F499" s="63"/>
      <c r="G499" s="63"/>
      <c r="H499" s="63"/>
      <c r="I499" s="63"/>
      <c r="J499" s="63"/>
      <c r="K499" s="63"/>
      <c r="L499" s="63"/>
    </row>
    <row r="500" spans="3:12" x14ac:dyDescent="0.25">
      <c r="C500" s="63"/>
      <c r="D500" s="63"/>
      <c r="E500" s="63"/>
      <c r="F500" s="63"/>
      <c r="G500" s="63"/>
      <c r="H500" s="63"/>
      <c r="I500" s="63"/>
      <c r="J500" s="63"/>
      <c r="K500" s="63"/>
      <c r="L500" s="63"/>
    </row>
  </sheetData>
  <sortState ref="A9:O18">
    <sortCondition ref="A8"/>
  </sortState>
  <mergeCells count="1">
    <mergeCell ref="R3:S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F43"/>
  <sheetViews>
    <sheetView workbookViewId="0">
      <selection activeCell="N30" sqref="N30"/>
    </sheetView>
  </sheetViews>
  <sheetFormatPr defaultRowHeight="13.5" x14ac:dyDescent="0.25"/>
  <cols>
    <col min="1" max="1" width="13.28515625" style="272" customWidth="1"/>
    <col min="2" max="2" width="35" style="141" customWidth="1"/>
    <col min="3" max="3" width="9.5703125" style="141" customWidth="1"/>
    <col min="4" max="4" width="8.28515625" style="141" customWidth="1"/>
    <col min="5" max="5" width="8.42578125" style="141" customWidth="1"/>
    <col min="6" max="12" width="8.140625" style="141" customWidth="1"/>
    <col min="13" max="13" width="15.7109375" style="141" customWidth="1"/>
    <col min="14" max="14" width="16.7109375" style="141" customWidth="1"/>
    <col min="15" max="15" width="17.140625" style="141" customWidth="1"/>
    <col min="16" max="16" width="9.28515625" style="141" customWidth="1"/>
    <col min="17" max="20" width="8.28515625" style="141" customWidth="1"/>
    <col min="21" max="21" width="14.5703125" style="141" customWidth="1"/>
    <col min="22" max="22" width="16.5703125" style="141" customWidth="1"/>
    <col min="23" max="23" width="17" style="141" bestFit="1" customWidth="1"/>
    <col min="24" max="16384" width="9.140625" style="141"/>
  </cols>
  <sheetData>
    <row r="1" spans="1:32" s="143" customFormat="1" x14ac:dyDescent="0.25">
      <c r="A1" s="177" t="s">
        <v>45</v>
      </c>
      <c r="B1" s="144"/>
      <c r="M1" s="267"/>
      <c r="N1" s="267"/>
      <c r="X1" s="141"/>
      <c r="Y1" s="141"/>
      <c r="Z1" s="141"/>
      <c r="AA1" s="141"/>
      <c r="AB1" s="141"/>
      <c r="AC1" s="141"/>
      <c r="AD1" s="141"/>
      <c r="AE1" s="141"/>
      <c r="AF1" s="141"/>
    </row>
    <row r="2" spans="1:32" s="143" customFormat="1" x14ac:dyDescent="0.25">
      <c r="A2" s="50"/>
      <c r="M2" s="267"/>
      <c r="N2" s="267"/>
      <c r="X2" s="141"/>
      <c r="Y2" s="141"/>
      <c r="Z2" s="288"/>
      <c r="AA2" s="288"/>
      <c r="AB2" s="181"/>
      <c r="AC2" s="141"/>
      <c r="AD2" s="141"/>
      <c r="AE2" s="141"/>
      <c r="AF2" s="141"/>
    </row>
    <row r="3" spans="1:32" s="143" customFormat="1" x14ac:dyDescent="0.25">
      <c r="A3" s="138" t="s">
        <v>136</v>
      </c>
      <c r="M3" s="267"/>
      <c r="X3" s="141"/>
      <c r="Y3" s="141"/>
      <c r="Z3" s="141"/>
      <c r="AA3" s="141"/>
      <c r="AB3" s="141"/>
      <c r="AC3" s="141"/>
      <c r="AD3" s="141"/>
      <c r="AE3" s="141"/>
      <c r="AF3" s="141"/>
    </row>
    <row r="4" spans="1:32" s="143" customFormat="1" x14ac:dyDescent="0.25">
      <c r="A4" s="144" t="s">
        <v>43</v>
      </c>
      <c r="B4" s="268"/>
      <c r="C4" s="145" t="s">
        <v>70</v>
      </c>
      <c r="D4" s="145" t="s">
        <v>92</v>
      </c>
      <c r="E4" s="145" t="s">
        <v>94</v>
      </c>
      <c r="F4" s="145" t="s">
        <v>95</v>
      </c>
      <c r="G4" s="145" t="s">
        <v>98</v>
      </c>
      <c r="H4" s="145" t="s">
        <v>103</v>
      </c>
      <c r="I4" s="145" t="s">
        <v>105</v>
      </c>
      <c r="J4" s="145" t="s">
        <v>106</v>
      </c>
      <c r="K4" s="146" t="s">
        <v>111</v>
      </c>
      <c r="L4" s="146" t="s">
        <v>114</v>
      </c>
      <c r="M4" s="147" t="s">
        <v>123</v>
      </c>
      <c r="N4" s="148" t="s">
        <v>124</v>
      </c>
      <c r="O4" s="148" t="s">
        <v>125</v>
      </c>
      <c r="P4" s="141"/>
      <c r="Q4" s="188"/>
      <c r="R4" s="188"/>
      <c r="S4" s="188"/>
      <c r="T4" s="188"/>
      <c r="U4" s="150"/>
      <c r="V4" s="150"/>
      <c r="W4" s="150"/>
      <c r="X4" s="150"/>
    </row>
    <row r="5" spans="1:32" s="143" customFormat="1" x14ac:dyDescent="0.25">
      <c r="A5" s="177" t="s">
        <v>71</v>
      </c>
      <c r="B5" s="144" t="s">
        <v>46</v>
      </c>
      <c r="C5" s="151">
        <v>651.99556355285495</v>
      </c>
      <c r="D5" s="151">
        <v>676.2702355353058</v>
      </c>
      <c r="E5" s="151">
        <v>875.01839675230258</v>
      </c>
      <c r="F5" s="151">
        <v>743.14907160445523</v>
      </c>
      <c r="G5" s="151">
        <v>716.72727381112657</v>
      </c>
      <c r="H5" s="151">
        <v>679.30980934064826</v>
      </c>
      <c r="I5" s="151">
        <v>732.93875669214344</v>
      </c>
      <c r="J5" s="151">
        <v>841.92176259639621</v>
      </c>
      <c r="K5" s="151">
        <v>739.97447281692416</v>
      </c>
      <c r="L5" s="151">
        <v>822.60465220444553</v>
      </c>
      <c r="M5" s="152">
        <f>L5/L$5*100</f>
        <v>100</v>
      </c>
      <c r="N5" s="153">
        <f>L5/K5-1</f>
        <v>0.11166625663851071</v>
      </c>
      <c r="O5" s="153">
        <f>L5/H5-1</f>
        <v>0.21094181313660432</v>
      </c>
      <c r="P5" s="141"/>
      <c r="Q5" s="141"/>
      <c r="R5" s="141"/>
      <c r="S5" s="141"/>
      <c r="T5" s="141"/>
      <c r="U5" s="141"/>
      <c r="V5" s="141"/>
      <c r="W5" s="141"/>
      <c r="X5" s="141"/>
    </row>
    <row r="6" spans="1:32" s="143" customFormat="1" x14ac:dyDescent="0.25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7"/>
      <c r="N6" s="158"/>
      <c r="O6" s="159"/>
      <c r="P6" s="141"/>
      <c r="Q6" s="141"/>
      <c r="R6" s="141"/>
      <c r="S6" s="141"/>
      <c r="T6" s="141"/>
      <c r="U6" s="141"/>
      <c r="V6" s="141"/>
      <c r="W6" s="141"/>
      <c r="X6" s="141"/>
    </row>
    <row r="7" spans="1:32" s="143" customFormat="1" x14ac:dyDescent="0.25">
      <c r="A7" s="192" t="s">
        <v>72</v>
      </c>
      <c r="B7" s="193" t="s">
        <v>90</v>
      </c>
      <c r="C7" s="269">
        <v>109.10576135838446</v>
      </c>
      <c r="D7" s="269">
        <v>106.05019211236026</v>
      </c>
      <c r="E7" s="269">
        <v>126.67853908771519</v>
      </c>
      <c r="F7" s="269">
        <v>121.72414711750052</v>
      </c>
      <c r="G7" s="269">
        <v>98.647226520359098</v>
      </c>
      <c r="H7" s="269">
        <v>109.5412845899357</v>
      </c>
      <c r="I7" s="269">
        <v>100.26598220907462</v>
      </c>
      <c r="J7" s="269">
        <v>121.24990022513724</v>
      </c>
      <c r="K7" s="269">
        <v>89.011441007716272</v>
      </c>
      <c r="L7" s="269">
        <v>90.517405308340074</v>
      </c>
      <c r="M7" s="157">
        <f t="shared" ref="M7:M16" si="0">L7/L$5*100</f>
        <v>11.003755578790891</v>
      </c>
      <c r="N7" s="162">
        <f t="shared" ref="N7:N16" si="1">L7/K7-1</f>
        <v>1.6918772278871952E-2</v>
      </c>
      <c r="O7" s="162">
        <f t="shared" ref="O7:O16" si="2">L7/H7-1</f>
        <v>-0.17366857941104952</v>
      </c>
      <c r="P7" s="141"/>
      <c r="Q7" s="141"/>
      <c r="R7" s="141"/>
      <c r="S7" s="141"/>
      <c r="T7" s="141"/>
      <c r="U7" s="141"/>
      <c r="V7" s="141"/>
      <c r="W7" s="141"/>
      <c r="X7" s="141"/>
    </row>
    <row r="8" spans="1:32" s="143" customFormat="1" x14ac:dyDescent="0.25">
      <c r="A8" s="192" t="s">
        <v>73</v>
      </c>
      <c r="B8" s="193" t="s">
        <v>91</v>
      </c>
      <c r="C8" s="269">
        <v>8.0076475657737571</v>
      </c>
      <c r="D8" s="269">
        <v>6.3592701679946417</v>
      </c>
      <c r="E8" s="269">
        <v>8.7787566755733604</v>
      </c>
      <c r="F8" s="269">
        <v>9.0477755611424868</v>
      </c>
      <c r="G8" s="269">
        <v>7.1748283006880484</v>
      </c>
      <c r="H8" s="269">
        <v>8.9433404368936511</v>
      </c>
      <c r="I8" s="269">
        <v>7.0801670526744207</v>
      </c>
      <c r="J8" s="269">
        <v>8.6879838653379</v>
      </c>
      <c r="K8" s="269">
        <v>7.1077669507716807</v>
      </c>
      <c r="L8" s="269">
        <v>7.2857924758030981</v>
      </c>
      <c r="M8" s="157">
        <f t="shared" si="0"/>
        <v>0.88569794205252428</v>
      </c>
      <c r="N8" s="162">
        <f t="shared" si="1"/>
        <v>2.5046618194493497E-2</v>
      </c>
      <c r="O8" s="162">
        <f t="shared" si="2"/>
        <v>-0.18533879737516512</v>
      </c>
      <c r="P8" s="141"/>
      <c r="Q8" s="141"/>
      <c r="R8" s="141"/>
      <c r="S8" s="141"/>
      <c r="T8" s="141"/>
      <c r="U8" s="141"/>
      <c r="V8" s="141"/>
      <c r="W8" s="141"/>
      <c r="X8" s="141"/>
    </row>
    <row r="9" spans="1:32" s="143" customFormat="1" x14ac:dyDescent="0.25">
      <c r="A9" s="192" t="s">
        <v>74</v>
      </c>
      <c r="B9" s="193" t="s">
        <v>82</v>
      </c>
      <c r="C9" s="269">
        <v>15.013129619247255</v>
      </c>
      <c r="D9" s="269">
        <v>16.028797574621684</v>
      </c>
      <c r="E9" s="269">
        <v>18.572529782347921</v>
      </c>
      <c r="F9" s="269">
        <v>16.597806694451734</v>
      </c>
      <c r="G9" s="269">
        <v>15.080501731226459</v>
      </c>
      <c r="H9" s="269">
        <v>16.215721752243201</v>
      </c>
      <c r="I9" s="269">
        <v>18.164769447216997</v>
      </c>
      <c r="J9" s="269">
        <v>17.794942198383751</v>
      </c>
      <c r="K9" s="269">
        <v>19.118363462753337</v>
      </c>
      <c r="L9" s="269">
        <v>23.514085032306806</v>
      </c>
      <c r="M9" s="157">
        <f t="shared" si="0"/>
        <v>2.8584916179713931</v>
      </c>
      <c r="N9" s="162">
        <f t="shared" si="1"/>
        <v>0.22992143538421983</v>
      </c>
      <c r="O9" s="162">
        <f t="shared" si="2"/>
        <v>0.45007945940204519</v>
      </c>
      <c r="P9" s="141"/>
      <c r="Q9" s="141"/>
      <c r="R9" s="141"/>
      <c r="S9" s="141"/>
      <c r="T9" s="141"/>
      <c r="U9" s="141"/>
      <c r="V9" s="141"/>
      <c r="W9" s="141"/>
      <c r="X9" s="141"/>
    </row>
    <row r="10" spans="1:32" x14ac:dyDescent="0.25">
      <c r="A10" s="192" t="s">
        <v>75</v>
      </c>
      <c r="B10" s="193" t="s">
        <v>83</v>
      </c>
      <c r="C10" s="269">
        <v>121.13757339321542</v>
      </c>
      <c r="D10" s="269">
        <v>116.65241180212119</v>
      </c>
      <c r="E10" s="269">
        <v>127.29200790775117</v>
      </c>
      <c r="F10" s="269">
        <v>124.81219113709297</v>
      </c>
      <c r="G10" s="269">
        <v>137.61308999764472</v>
      </c>
      <c r="H10" s="269">
        <v>136.35486233061505</v>
      </c>
      <c r="I10" s="269">
        <v>153.06591525625458</v>
      </c>
      <c r="J10" s="269">
        <v>119.72209118173032</v>
      </c>
      <c r="K10" s="269">
        <v>110.62415484574328</v>
      </c>
      <c r="L10" s="269">
        <v>136.04126481709986</v>
      </c>
      <c r="M10" s="157">
        <f t="shared" si="0"/>
        <v>16.537867182313107</v>
      </c>
      <c r="N10" s="162">
        <f t="shared" si="1"/>
        <v>0.22976094151226523</v>
      </c>
      <c r="O10" s="162">
        <f t="shared" si="2"/>
        <v>-2.2998630789917707E-3</v>
      </c>
    </row>
    <row r="11" spans="1:32" x14ac:dyDescent="0.25">
      <c r="A11" s="192" t="s">
        <v>76</v>
      </c>
      <c r="B11" s="193" t="s">
        <v>84</v>
      </c>
      <c r="C11" s="269">
        <v>21.108993772220504</v>
      </c>
      <c r="D11" s="269">
        <v>31.694812762329445</v>
      </c>
      <c r="E11" s="269">
        <v>31.898063315511997</v>
      </c>
      <c r="F11" s="269">
        <v>22.313169834523944</v>
      </c>
      <c r="G11" s="269">
        <v>26.592416379263117</v>
      </c>
      <c r="H11" s="269">
        <v>29.428670249047592</v>
      </c>
      <c r="I11" s="269">
        <v>29.963881987970783</v>
      </c>
      <c r="J11" s="269">
        <v>28.275097386914734</v>
      </c>
      <c r="K11" s="269">
        <v>26.591036638000819</v>
      </c>
      <c r="L11" s="269">
        <v>34.477249281164994</v>
      </c>
      <c r="M11" s="157">
        <f t="shared" si="0"/>
        <v>4.1912295522243426</v>
      </c>
      <c r="N11" s="162">
        <f t="shared" si="1"/>
        <v>0.29657409564447423</v>
      </c>
      <c r="O11" s="162">
        <f t="shared" si="2"/>
        <v>0.17155308035981642</v>
      </c>
    </row>
    <row r="12" spans="1:32" x14ac:dyDescent="0.25">
      <c r="A12" s="192" t="s">
        <v>77</v>
      </c>
      <c r="B12" s="193" t="s">
        <v>85</v>
      </c>
      <c r="C12" s="269">
        <v>64.430303577827075</v>
      </c>
      <c r="D12" s="269">
        <v>78.568802799197044</v>
      </c>
      <c r="E12" s="269">
        <v>101.55206939466731</v>
      </c>
      <c r="F12" s="269">
        <v>96.279107087473491</v>
      </c>
      <c r="G12" s="269">
        <v>79.630954271869655</v>
      </c>
      <c r="H12" s="269">
        <v>79.23067906328005</v>
      </c>
      <c r="I12" s="269">
        <v>85.189982296643109</v>
      </c>
      <c r="J12" s="269">
        <v>99.633316991170986</v>
      </c>
      <c r="K12" s="269">
        <v>93.975009365623251</v>
      </c>
      <c r="L12" s="269">
        <v>88.198300220433339</v>
      </c>
      <c r="M12" s="157">
        <f t="shared" si="0"/>
        <v>10.721833384247994</v>
      </c>
      <c r="N12" s="162">
        <f t="shared" si="1"/>
        <v>-6.147069507292946E-2</v>
      </c>
      <c r="O12" s="162">
        <f t="shared" si="2"/>
        <v>0.11318369681005791</v>
      </c>
    </row>
    <row r="13" spans="1:32" x14ac:dyDescent="0.25">
      <c r="A13" s="192" t="s">
        <v>78</v>
      </c>
      <c r="B13" s="193" t="s">
        <v>86</v>
      </c>
      <c r="C13" s="269">
        <v>100.43191330637427</v>
      </c>
      <c r="D13" s="269">
        <v>97.364090385260255</v>
      </c>
      <c r="E13" s="269">
        <v>133.57923609643399</v>
      </c>
      <c r="F13" s="269">
        <v>110.18175030309762</v>
      </c>
      <c r="G13" s="269">
        <v>105.82128699704383</v>
      </c>
      <c r="H13" s="269">
        <v>97.390893073491853</v>
      </c>
      <c r="I13" s="269">
        <v>115.95100265678576</v>
      </c>
      <c r="J13" s="269">
        <v>140.33266497254775</v>
      </c>
      <c r="K13" s="269">
        <v>134.70766424419298</v>
      </c>
      <c r="L13" s="269">
        <v>142.11605596151725</v>
      </c>
      <c r="M13" s="157">
        <f t="shared" si="0"/>
        <v>17.276349651156181</v>
      </c>
      <c r="N13" s="162">
        <f t="shared" si="1"/>
        <v>5.4996066919359654E-2</v>
      </c>
      <c r="O13" s="162">
        <f t="shared" si="2"/>
        <v>0.45923352252530925</v>
      </c>
    </row>
    <row r="14" spans="1:32" x14ac:dyDescent="0.25">
      <c r="A14" s="192" t="s">
        <v>79</v>
      </c>
      <c r="B14" s="193" t="s">
        <v>87</v>
      </c>
      <c r="C14" s="90">
        <v>160.81525725000051</v>
      </c>
      <c r="D14" s="90">
        <v>162.10052382276896</v>
      </c>
      <c r="E14" s="90">
        <v>252.00939304423565</v>
      </c>
      <c r="F14" s="90">
        <v>187.97809214472807</v>
      </c>
      <c r="G14" s="90">
        <v>183.91488410072438</v>
      </c>
      <c r="H14" s="90">
        <v>145.78613372515156</v>
      </c>
      <c r="I14" s="90">
        <v>168.49546399185434</v>
      </c>
      <c r="J14" s="90">
        <v>238.2292089323621</v>
      </c>
      <c r="K14" s="90">
        <v>203.58341270640511</v>
      </c>
      <c r="L14" s="90">
        <v>236.27018051355472</v>
      </c>
      <c r="M14" s="157">
        <f t="shared" si="0"/>
        <v>28.722203294181405</v>
      </c>
      <c r="N14" s="162">
        <f t="shared" si="1"/>
        <v>0.16055712679445233</v>
      </c>
      <c r="O14" s="162">
        <f t="shared" si="2"/>
        <v>0.62066291543879881</v>
      </c>
    </row>
    <row r="15" spans="1:32" x14ac:dyDescent="0.25">
      <c r="A15" s="192" t="s">
        <v>80</v>
      </c>
      <c r="B15" s="193" t="s">
        <v>88</v>
      </c>
      <c r="C15" s="90">
        <v>51.943468718401832</v>
      </c>
      <c r="D15" s="90">
        <v>61.450643691560472</v>
      </c>
      <c r="E15" s="90">
        <v>73.863321874564647</v>
      </c>
      <c r="F15" s="90">
        <v>50.930201072943149</v>
      </c>
      <c r="G15" s="90">
        <v>58.945465297306207</v>
      </c>
      <c r="H15" s="90">
        <v>51.25633272636307</v>
      </c>
      <c r="I15" s="90">
        <v>49.32553461534134</v>
      </c>
      <c r="J15" s="90">
        <v>62.200157196476056</v>
      </c>
      <c r="K15" s="90">
        <v>49.62715403844571</v>
      </c>
      <c r="L15" s="90">
        <v>64.180598909295313</v>
      </c>
      <c r="M15" s="157">
        <f t="shared" si="0"/>
        <v>7.8021196132676662</v>
      </c>
      <c r="N15" s="162">
        <f t="shared" si="1"/>
        <v>0.29325568134685254</v>
      </c>
      <c r="O15" s="162">
        <f t="shared" si="2"/>
        <v>0.25214964659937134</v>
      </c>
    </row>
    <row r="16" spans="1:32" x14ac:dyDescent="0.25">
      <c r="A16" s="192" t="s">
        <v>81</v>
      </c>
      <c r="B16" s="193" t="s">
        <v>89</v>
      </c>
      <c r="C16" s="90">
        <v>1.51499141133772E-3</v>
      </c>
      <c r="D16" s="90">
        <v>6.9041709190090748E-4</v>
      </c>
      <c r="E16" s="90">
        <v>0</v>
      </c>
      <c r="F16" s="90">
        <v>3.9286339467279104E-3</v>
      </c>
      <c r="G16" s="90">
        <v>0</v>
      </c>
      <c r="H16" s="90">
        <v>2.0764623569880568E-4</v>
      </c>
      <c r="I16" s="90">
        <v>0</v>
      </c>
      <c r="J16" s="90">
        <v>0</v>
      </c>
      <c r="K16" s="90">
        <v>5.0605002455198639E-4</v>
      </c>
      <c r="L16" s="90">
        <v>2.7629137220364794E-5</v>
      </c>
      <c r="M16" s="157">
        <f t="shared" si="0"/>
        <v>3.3587382646479374E-6</v>
      </c>
      <c r="N16" s="162">
        <f t="shared" si="1"/>
        <v>-0.94540235968800657</v>
      </c>
      <c r="O16" s="162">
        <f t="shared" si="2"/>
        <v>-0.86694130463101038</v>
      </c>
    </row>
    <row r="17" spans="1:32" x14ac:dyDescent="0.25">
      <c r="A17" s="163" t="s">
        <v>117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</row>
    <row r="18" spans="1:32" x14ac:dyDescent="0.25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pans="1:32" s="143" customFormat="1" x14ac:dyDescent="0.25">
      <c r="A19" s="50"/>
      <c r="B19" s="5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65"/>
      <c r="N19" s="65"/>
      <c r="O19" s="65"/>
      <c r="P19" s="65"/>
      <c r="Q19" s="65"/>
      <c r="R19" s="65"/>
      <c r="S19" s="65"/>
      <c r="T19" s="65"/>
      <c r="X19" s="141"/>
      <c r="Y19" s="141"/>
      <c r="Z19" s="141"/>
      <c r="AA19" s="141"/>
      <c r="AB19" s="141"/>
      <c r="AC19" s="141"/>
      <c r="AD19" s="141"/>
      <c r="AE19" s="141"/>
      <c r="AF19" s="141"/>
    </row>
    <row r="20" spans="1:32" s="143" customFormat="1" x14ac:dyDescent="0.25">
      <c r="A20" s="50"/>
      <c r="B20" s="5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65"/>
      <c r="N20" s="65"/>
      <c r="O20" s="65"/>
      <c r="P20" s="65"/>
      <c r="Q20" s="65"/>
      <c r="R20" s="65"/>
      <c r="S20" s="65"/>
      <c r="T20" s="65"/>
      <c r="X20" s="141"/>
      <c r="Y20" s="141"/>
      <c r="Z20" s="141"/>
      <c r="AA20" s="141"/>
      <c r="AB20" s="141"/>
      <c r="AC20" s="141"/>
      <c r="AD20" s="141"/>
      <c r="AE20" s="141"/>
      <c r="AF20" s="141"/>
    </row>
    <row r="21" spans="1:32" x14ac:dyDescent="0.25">
      <c r="A21" s="50"/>
      <c r="B21" s="5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65"/>
      <c r="N21" s="65"/>
      <c r="O21" s="65"/>
      <c r="P21" s="65"/>
      <c r="Q21" s="65"/>
      <c r="R21" s="65"/>
      <c r="S21" s="65"/>
      <c r="T21" s="65"/>
    </row>
    <row r="22" spans="1:32" x14ac:dyDescent="0.25">
      <c r="A22" s="50"/>
      <c r="B22" s="5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65"/>
      <c r="N22" s="65"/>
      <c r="O22" s="65"/>
      <c r="P22" s="65"/>
      <c r="Q22" s="65"/>
      <c r="R22" s="65"/>
      <c r="S22" s="65"/>
      <c r="T22" s="65"/>
    </row>
    <row r="23" spans="1:32" x14ac:dyDescent="0.25">
      <c r="A23" s="50"/>
      <c r="B23" s="5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65"/>
      <c r="N23" s="65"/>
      <c r="O23" s="65"/>
      <c r="P23" s="65"/>
      <c r="Q23" s="65"/>
      <c r="R23" s="65"/>
      <c r="S23" s="65"/>
      <c r="T23" s="65"/>
    </row>
    <row r="24" spans="1:32" x14ac:dyDescent="0.25">
      <c r="A24" s="50"/>
      <c r="B24" s="5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65"/>
      <c r="N24" s="176"/>
      <c r="O24" s="65"/>
      <c r="P24" s="65"/>
      <c r="Q24" s="65"/>
      <c r="R24" s="65"/>
      <c r="S24" s="65"/>
      <c r="T24" s="65"/>
    </row>
    <row r="25" spans="1:32" x14ac:dyDescent="0.25">
      <c r="A25" s="50"/>
      <c r="B25" s="5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65"/>
      <c r="N25" s="65"/>
      <c r="O25" s="65"/>
      <c r="P25" s="65"/>
      <c r="Q25" s="65"/>
      <c r="R25" s="65"/>
      <c r="S25" s="65"/>
      <c r="T25" s="65"/>
    </row>
    <row r="26" spans="1:32" x14ac:dyDescent="0.25">
      <c r="A26" s="50"/>
      <c r="B26" s="5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65"/>
      <c r="N26" s="65"/>
      <c r="O26" s="65"/>
      <c r="P26" s="65"/>
      <c r="Q26" s="65"/>
      <c r="R26" s="65"/>
      <c r="S26" s="65"/>
      <c r="T26" s="65"/>
    </row>
    <row r="27" spans="1:32" x14ac:dyDescent="0.25">
      <c r="A27" s="50"/>
      <c r="B27" s="5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65"/>
      <c r="N27" s="65"/>
      <c r="O27" s="65"/>
      <c r="P27" s="65"/>
      <c r="Q27" s="65"/>
      <c r="R27" s="65"/>
      <c r="S27" s="65"/>
      <c r="T27" s="65"/>
    </row>
    <row r="28" spans="1:32" x14ac:dyDescent="0.25">
      <c r="A28" s="50"/>
      <c r="B28" s="5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65"/>
      <c r="N28" s="65"/>
      <c r="O28" s="65"/>
      <c r="P28" s="65"/>
      <c r="Q28" s="65"/>
      <c r="R28" s="65"/>
      <c r="S28" s="65"/>
      <c r="T28" s="65"/>
    </row>
    <row r="29" spans="1:32" s="271" customFormat="1" x14ac:dyDescent="0.25">
      <c r="A29" s="50"/>
      <c r="B29" s="50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32" s="271" customFormat="1" x14ac:dyDescent="0.25">
      <c r="A30" s="50"/>
      <c r="B30" s="50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32" x14ac:dyDescent="0.25">
      <c r="A31" s="50"/>
      <c r="B31" s="50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32" x14ac:dyDescent="0.25">
      <c r="A32" s="50"/>
      <c r="B32" s="50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</row>
    <row r="33" spans="1:20" s="271" customFormat="1" x14ac:dyDescent="0.25">
      <c r="A33" s="50"/>
      <c r="B33" s="50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</row>
    <row r="34" spans="1:20" s="271" customFormat="1" x14ac:dyDescent="0.25">
      <c r="A34" s="50"/>
      <c r="B34" s="50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</row>
    <row r="35" spans="1:20" x14ac:dyDescent="0.25">
      <c r="A35" s="50"/>
      <c r="B35" s="50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</row>
    <row r="36" spans="1:20" x14ac:dyDescent="0.25">
      <c r="A36" s="50"/>
      <c r="B36" s="50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</row>
    <row r="37" spans="1:20" x14ac:dyDescent="0.25">
      <c r="A37" s="50"/>
      <c r="B37" s="5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</row>
    <row r="38" spans="1:20" x14ac:dyDescent="0.25">
      <c r="A38" s="50"/>
      <c r="B38" s="50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</row>
    <row r="39" spans="1:20" x14ac:dyDescent="0.25">
      <c r="A39" s="141"/>
      <c r="C39" s="65"/>
    </row>
    <row r="40" spans="1:20" x14ac:dyDescent="0.25">
      <c r="C40" s="65"/>
    </row>
    <row r="41" spans="1:20" x14ac:dyDescent="0.25">
      <c r="C41" s="65"/>
    </row>
    <row r="42" spans="1:20" x14ac:dyDescent="0.25">
      <c r="C42" s="65"/>
    </row>
    <row r="43" spans="1:20" x14ac:dyDescent="0.25">
      <c r="C43" s="65"/>
    </row>
  </sheetData>
  <sortState ref="A7:O17">
    <sortCondition ref="A7"/>
  </sortState>
  <mergeCells count="1">
    <mergeCell ref="Z2:AA2"/>
  </mergeCells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Z63"/>
  <sheetViews>
    <sheetView workbookViewId="0">
      <selection activeCell="I26" sqref="I26"/>
    </sheetView>
  </sheetViews>
  <sheetFormatPr defaultRowHeight="13.5" x14ac:dyDescent="0.25"/>
  <cols>
    <col min="1" max="1" width="12.85546875" style="179" customWidth="1"/>
    <col min="2" max="2" width="35.140625" style="50" customWidth="1"/>
    <col min="3" max="3" width="7.140625" style="50" customWidth="1"/>
    <col min="4" max="4" width="5.7109375" style="50" customWidth="1"/>
    <col min="5" max="5" width="6.5703125" style="50" customWidth="1"/>
    <col min="6" max="6" width="7.140625" style="50" customWidth="1"/>
    <col min="7" max="7" width="6.85546875" style="50" customWidth="1"/>
    <col min="8" max="8" width="6.5703125" style="50" customWidth="1"/>
    <col min="9" max="9" width="6.28515625" style="50" customWidth="1"/>
    <col min="10" max="10" width="6.42578125" style="50" customWidth="1"/>
    <col min="11" max="12" width="7" style="50" customWidth="1"/>
    <col min="13" max="13" width="13.140625" style="50" customWidth="1"/>
    <col min="14" max="14" width="13.85546875" style="50" customWidth="1"/>
    <col min="15" max="15" width="15.42578125" style="50" customWidth="1"/>
    <col min="16" max="26" width="9.140625" style="116"/>
    <col min="27" max="16384" width="9.140625" style="50"/>
  </cols>
  <sheetData>
    <row r="1" spans="1:26" x14ac:dyDescent="0.25">
      <c r="A1" s="273" t="s">
        <v>45</v>
      </c>
      <c r="B1" s="274"/>
    </row>
    <row r="3" spans="1:26" x14ac:dyDescent="0.25">
      <c r="A3" s="138" t="s">
        <v>138</v>
      </c>
    </row>
    <row r="5" spans="1:26" x14ac:dyDescent="0.25">
      <c r="A5" s="275" t="s">
        <v>43</v>
      </c>
      <c r="B5" s="274"/>
      <c r="C5" s="146" t="s">
        <v>70</v>
      </c>
      <c r="D5" s="146" t="s">
        <v>92</v>
      </c>
      <c r="E5" s="146" t="s">
        <v>94</v>
      </c>
      <c r="F5" s="146" t="s">
        <v>95</v>
      </c>
      <c r="G5" s="145" t="s">
        <v>98</v>
      </c>
      <c r="H5" s="145" t="s">
        <v>103</v>
      </c>
      <c r="I5" s="145" t="s">
        <v>105</v>
      </c>
      <c r="J5" s="145" t="s">
        <v>106</v>
      </c>
      <c r="K5" s="146" t="s">
        <v>111</v>
      </c>
      <c r="L5" s="146" t="s">
        <v>114</v>
      </c>
      <c r="M5" s="147" t="s">
        <v>123</v>
      </c>
      <c r="N5" s="148" t="s">
        <v>124</v>
      </c>
      <c r="O5" s="148" t="s">
        <v>125</v>
      </c>
      <c r="Q5" s="149"/>
      <c r="R5" s="149"/>
      <c r="S5" s="149"/>
      <c r="T5" s="149"/>
      <c r="U5" s="150"/>
      <c r="V5" s="150"/>
      <c r="W5" s="150"/>
      <c r="X5" s="150"/>
    </row>
    <row r="6" spans="1:26" x14ac:dyDescent="0.25">
      <c r="A6" s="177" t="s">
        <v>71</v>
      </c>
      <c r="B6" s="136" t="s">
        <v>46</v>
      </c>
      <c r="C6" s="185">
        <v>59.1617608180999</v>
      </c>
      <c r="D6" s="185">
        <v>70.30746906289319</v>
      </c>
      <c r="E6" s="185">
        <v>67.195122161116345</v>
      </c>
      <c r="F6" s="185">
        <v>71.450011808650856</v>
      </c>
      <c r="G6" s="185">
        <v>77.49238558247022</v>
      </c>
      <c r="H6" s="185">
        <v>79.223008393437198</v>
      </c>
      <c r="I6" s="185">
        <v>77.100039684055133</v>
      </c>
      <c r="J6" s="185">
        <v>78.507320546725637</v>
      </c>
      <c r="K6" s="185">
        <v>84.640964856605763</v>
      </c>
      <c r="L6" s="185">
        <v>101.7327245029666</v>
      </c>
      <c r="M6" s="152">
        <f>L6/L$6*100</f>
        <v>100</v>
      </c>
      <c r="N6" s="153">
        <f>L6/K6-1</f>
        <v>0.20193247649429313</v>
      </c>
      <c r="O6" s="153">
        <f>L6/H6-1</f>
        <v>0.28413104432668956</v>
      </c>
      <c r="Q6" s="242"/>
      <c r="R6" s="242"/>
      <c r="S6" s="242"/>
      <c r="T6" s="242"/>
      <c r="U6" s="242"/>
      <c r="V6" s="242"/>
      <c r="W6" s="242"/>
      <c r="X6" s="242"/>
    </row>
    <row r="7" spans="1:26" s="191" customFormat="1" x14ac:dyDescent="0.25">
      <c r="A7" s="276"/>
      <c r="B7" s="137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157"/>
      <c r="N7" s="159"/>
      <c r="O7" s="190"/>
      <c r="P7" s="116"/>
      <c r="Q7" s="154"/>
      <c r="R7" s="154"/>
      <c r="S7" s="154"/>
      <c r="T7" s="154"/>
      <c r="U7" s="154"/>
      <c r="V7" s="154"/>
      <c r="W7" s="154"/>
      <c r="X7" s="154"/>
      <c r="Y7" s="116"/>
      <c r="Z7" s="116"/>
    </row>
    <row r="8" spans="1:26" s="191" customFormat="1" x14ac:dyDescent="0.25">
      <c r="A8" s="192" t="s">
        <v>72</v>
      </c>
      <c r="B8" s="193" t="s">
        <v>90</v>
      </c>
      <c r="C8" s="90">
        <v>11.109278654566614</v>
      </c>
      <c r="D8" s="90">
        <v>13.505963994482274</v>
      </c>
      <c r="E8" s="90">
        <v>11.918673946562469</v>
      </c>
      <c r="F8" s="90">
        <v>15.774382051951239</v>
      </c>
      <c r="G8" s="90">
        <v>17.305442226637513</v>
      </c>
      <c r="H8" s="90">
        <v>16.312993802182252</v>
      </c>
      <c r="I8" s="90">
        <v>15.364515148187575</v>
      </c>
      <c r="J8" s="90">
        <v>17.960374843482676</v>
      </c>
      <c r="K8" s="90">
        <v>17.418586145570089</v>
      </c>
      <c r="L8" s="90">
        <v>20.665723871723319</v>
      </c>
      <c r="M8" s="157">
        <f>L8/L$6*100</f>
        <v>20.313742674925304</v>
      </c>
      <c r="N8" s="162">
        <f>L8/K8-1</f>
        <v>0.18641798473287952</v>
      </c>
      <c r="O8" s="162">
        <f>L8/H8-1</f>
        <v>0.26682595005698984</v>
      </c>
      <c r="P8" s="116"/>
      <c r="Q8" s="154"/>
      <c r="R8" s="154"/>
      <c r="S8" s="154"/>
      <c r="T8" s="154"/>
      <c r="U8" s="154"/>
      <c r="V8" s="154"/>
      <c r="W8" s="154"/>
      <c r="X8" s="154"/>
      <c r="Y8" s="116"/>
      <c r="Z8" s="116"/>
    </row>
    <row r="9" spans="1:26" s="191" customFormat="1" x14ac:dyDescent="0.25">
      <c r="A9" s="192" t="s">
        <v>73</v>
      </c>
      <c r="B9" s="193" t="s">
        <v>91</v>
      </c>
      <c r="C9" s="90">
        <v>0.84220048034086092</v>
      </c>
      <c r="D9" s="90">
        <v>1.3230902266761257</v>
      </c>
      <c r="E9" s="90">
        <v>1.5538921521853246</v>
      </c>
      <c r="F9" s="90">
        <v>1.5076565751289013</v>
      </c>
      <c r="G9" s="90">
        <v>1.6385712079899761</v>
      </c>
      <c r="H9" s="90">
        <v>1.4366545436696387</v>
      </c>
      <c r="I9" s="90">
        <v>1.3018131360424086</v>
      </c>
      <c r="J9" s="90">
        <v>1.3560820268382239</v>
      </c>
      <c r="K9" s="90">
        <v>1.2079895859873491</v>
      </c>
      <c r="L9" s="90">
        <v>1.7091110612241223</v>
      </c>
      <c r="M9" s="157">
        <f t="shared" ref="M9:M17" si="0">L9/L$6*100</f>
        <v>1.6800012676100924</v>
      </c>
      <c r="N9" s="162">
        <f t="shared" ref="N9:N16" si="1">L9/K9-1</f>
        <v>0.41483923458427996</v>
      </c>
      <c r="O9" s="162">
        <f t="shared" ref="O9:O14" si="2">L9/H9-1</f>
        <v>0.18964650810107031</v>
      </c>
      <c r="P9" s="116"/>
      <c r="Q9" s="154"/>
      <c r="R9" s="154"/>
      <c r="S9" s="154"/>
      <c r="T9" s="154"/>
      <c r="U9" s="154"/>
      <c r="V9" s="154"/>
      <c r="W9" s="154"/>
      <c r="X9" s="154"/>
      <c r="Y9" s="116"/>
      <c r="Z9" s="116"/>
    </row>
    <row r="10" spans="1:26" s="191" customFormat="1" x14ac:dyDescent="0.25">
      <c r="A10" s="192" t="s">
        <v>74</v>
      </c>
      <c r="B10" s="193" t="s">
        <v>82</v>
      </c>
      <c r="C10" s="90">
        <v>3.4299878077726946</v>
      </c>
      <c r="D10" s="90">
        <v>4.2565274081457369</v>
      </c>
      <c r="E10" s="90">
        <v>4.1557984029190269</v>
      </c>
      <c r="F10" s="90">
        <v>4.0203217836315757</v>
      </c>
      <c r="G10" s="90">
        <v>3.6261634599936303</v>
      </c>
      <c r="H10" s="90">
        <v>3.3779883393783616</v>
      </c>
      <c r="I10" s="90">
        <v>4.2085288853881568</v>
      </c>
      <c r="J10" s="90">
        <v>3.7985452629247467</v>
      </c>
      <c r="K10" s="90">
        <v>5.3263014500067873</v>
      </c>
      <c r="L10" s="90">
        <v>4.3559242005623107</v>
      </c>
      <c r="M10" s="157">
        <f t="shared" si="0"/>
        <v>4.2817335541183592</v>
      </c>
      <c r="N10" s="162">
        <f t="shared" si="1"/>
        <v>-0.18218594245041086</v>
      </c>
      <c r="O10" s="162">
        <f t="shared" si="2"/>
        <v>0.28950243841395706</v>
      </c>
      <c r="P10" s="116"/>
      <c r="Q10" s="154"/>
      <c r="R10" s="154"/>
      <c r="S10" s="154"/>
      <c r="T10" s="154"/>
      <c r="U10" s="154"/>
      <c r="V10" s="154"/>
      <c r="W10" s="154"/>
      <c r="X10" s="154"/>
      <c r="Y10" s="116"/>
      <c r="Z10" s="116"/>
    </row>
    <row r="11" spans="1:26" s="191" customFormat="1" x14ac:dyDescent="0.25">
      <c r="A11" s="192" t="s">
        <v>75</v>
      </c>
      <c r="B11" s="193" t="s">
        <v>83</v>
      </c>
      <c r="C11" s="90">
        <v>32.202292657888179</v>
      </c>
      <c r="D11" s="90">
        <v>36.952685162933896</v>
      </c>
      <c r="E11" s="90">
        <v>34.77764515785087</v>
      </c>
      <c r="F11" s="90">
        <v>32.671861258411518</v>
      </c>
      <c r="G11" s="90">
        <v>33.558822686124394</v>
      </c>
      <c r="H11" s="90">
        <v>32.199373082626053</v>
      </c>
      <c r="I11" s="90">
        <v>32.272871801481486</v>
      </c>
      <c r="J11" s="90">
        <v>31.473176950761218</v>
      </c>
      <c r="K11" s="90">
        <v>32.443199548715057</v>
      </c>
      <c r="L11" s="90">
        <v>48.142909484033012</v>
      </c>
      <c r="M11" s="157">
        <f t="shared" si="0"/>
        <v>47.322933421122649</v>
      </c>
      <c r="N11" s="162">
        <f t="shared" si="1"/>
        <v>0.48391373704507989</v>
      </c>
      <c r="O11" s="162">
        <f>L11/H11-1</f>
        <v>0.49515052235627777</v>
      </c>
      <c r="P11" s="116"/>
      <c r="Q11" s="154"/>
      <c r="R11" s="154"/>
      <c r="S11" s="154"/>
      <c r="T11" s="154"/>
      <c r="U11" s="154"/>
      <c r="V11" s="154"/>
      <c r="W11" s="154"/>
      <c r="X11" s="154"/>
      <c r="Y11" s="116"/>
      <c r="Z11" s="116"/>
    </row>
    <row r="12" spans="1:26" s="191" customFormat="1" x14ac:dyDescent="0.25">
      <c r="A12" s="192" t="s">
        <v>76</v>
      </c>
      <c r="B12" s="193" t="s">
        <v>84</v>
      </c>
      <c r="C12" s="90">
        <v>6.0262430128678224</v>
      </c>
      <c r="D12" s="90">
        <v>7.0797007481989365</v>
      </c>
      <c r="E12" s="90">
        <v>6.9680039969364005</v>
      </c>
      <c r="F12" s="90">
        <v>8.2167267718136472</v>
      </c>
      <c r="G12" s="90">
        <v>9.7288710005371684</v>
      </c>
      <c r="H12" s="90">
        <v>10.679839973653548</v>
      </c>
      <c r="I12" s="90">
        <v>10.01250313824543</v>
      </c>
      <c r="J12" s="90">
        <v>10.415167637567711</v>
      </c>
      <c r="K12" s="90">
        <v>10.875266432515975</v>
      </c>
      <c r="L12" s="90">
        <v>9.6677850988685652</v>
      </c>
      <c r="M12" s="157">
        <f t="shared" si="0"/>
        <v>9.5031221724398467</v>
      </c>
      <c r="N12" s="162">
        <f t="shared" si="1"/>
        <v>-0.11103004612716061</v>
      </c>
      <c r="O12" s="162">
        <f t="shared" si="2"/>
        <v>-9.4763112301462837E-2</v>
      </c>
      <c r="P12" s="116"/>
      <c r="Q12" s="154"/>
      <c r="R12" s="154"/>
      <c r="S12" s="154"/>
      <c r="T12" s="154"/>
      <c r="U12" s="154"/>
      <c r="V12" s="154"/>
      <c r="W12" s="154"/>
      <c r="X12" s="154"/>
      <c r="Y12" s="116"/>
      <c r="Z12" s="116"/>
    </row>
    <row r="13" spans="1:26" s="191" customFormat="1" x14ac:dyDescent="0.25">
      <c r="A13" s="192" t="s">
        <v>77</v>
      </c>
      <c r="B13" s="193" t="s">
        <v>85</v>
      </c>
      <c r="C13" s="90">
        <v>1.918213859151108</v>
      </c>
      <c r="D13" s="90">
        <v>1.923999677283637</v>
      </c>
      <c r="E13" s="90">
        <v>1.7935613141135778</v>
      </c>
      <c r="F13" s="90">
        <v>2.3635543963771299</v>
      </c>
      <c r="G13" s="90">
        <v>2.3090510673756182</v>
      </c>
      <c r="H13" s="90">
        <v>3.0588221717253021</v>
      </c>
      <c r="I13" s="90">
        <v>3.0520063708562324</v>
      </c>
      <c r="J13" s="90">
        <v>3.2290005925853693</v>
      </c>
      <c r="K13" s="90">
        <v>3.4109788364241855</v>
      </c>
      <c r="L13" s="90">
        <v>2.9748285898829852</v>
      </c>
      <c r="M13" s="157">
        <f t="shared" si="0"/>
        <v>2.9241609368244501</v>
      </c>
      <c r="N13" s="162">
        <f t="shared" si="1"/>
        <v>-0.12786659415290524</v>
      </c>
      <c r="O13" s="162">
        <f t="shared" si="2"/>
        <v>-2.7459452405806606E-2</v>
      </c>
      <c r="P13" s="116"/>
      <c r="Q13" s="154"/>
      <c r="R13" s="154"/>
      <c r="S13" s="154"/>
      <c r="T13" s="154"/>
      <c r="U13" s="154"/>
      <c r="V13" s="154"/>
      <c r="W13" s="154"/>
      <c r="X13" s="154"/>
      <c r="Y13" s="116"/>
      <c r="Z13" s="116"/>
    </row>
    <row r="14" spans="1:26" s="191" customFormat="1" x14ac:dyDescent="0.25">
      <c r="A14" s="192" t="s">
        <v>78</v>
      </c>
      <c r="B14" s="193" t="s">
        <v>86</v>
      </c>
      <c r="C14" s="90">
        <v>0.88056403455314725</v>
      </c>
      <c r="D14" s="90">
        <v>1.5184370612620057</v>
      </c>
      <c r="E14" s="90">
        <v>1.9370582303487465</v>
      </c>
      <c r="F14" s="90">
        <v>1.237979237812646</v>
      </c>
      <c r="G14" s="90">
        <v>1.645893526263025</v>
      </c>
      <c r="H14" s="90">
        <v>3.2824602641025953</v>
      </c>
      <c r="I14" s="90">
        <v>3.5958271775971591</v>
      </c>
      <c r="J14" s="90">
        <v>2.7791434686670113</v>
      </c>
      <c r="K14" s="90">
        <v>3.0120606039869089</v>
      </c>
      <c r="L14" s="90">
        <v>3.7077675814013378</v>
      </c>
      <c r="M14" s="157">
        <f t="shared" si="0"/>
        <v>3.644616419658766</v>
      </c>
      <c r="N14" s="162">
        <f t="shared" si="1"/>
        <v>0.23097376476872933</v>
      </c>
      <c r="O14" s="162">
        <f t="shared" si="2"/>
        <v>0.12956967733926827</v>
      </c>
      <c r="P14" s="116"/>
      <c r="Q14" s="154"/>
      <c r="R14" s="154"/>
      <c r="S14" s="154"/>
      <c r="T14" s="154"/>
      <c r="U14" s="154"/>
      <c r="V14" s="154"/>
      <c r="W14" s="154"/>
      <c r="X14" s="154"/>
      <c r="Y14" s="116"/>
      <c r="Z14" s="116"/>
    </row>
    <row r="15" spans="1:26" s="191" customFormat="1" x14ac:dyDescent="0.25">
      <c r="A15" s="192" t="s">
        <v>79</v>
      </c>
      <c r="B15" s="193" t="s">
        <v>87</v>
      </c>
      <c r="C15" s="90">
        <v>1.354691976273088</v>
      </c>
      <c r="D15" s="90">
        <v>2.2545793748933503</v>
      </c>
      <c r="E15" s="90">
        <v>2.428927798300148</v>
      </c>
      <c r="F15" s="90">
        <v>3.9855240405257053</v>
      </c>
      <c r="G15" s="90">
        <v>5.050046039325176</v>
      </c>
      <c r="H15" s="90">
        <v>6.5418576077848654</v>
      </c>
      <c r="I15" s="90">
        <v>4.537813977370706</v>
      </c>
      <c r="J15" s="90">
        <v>4.9762780668230819</v>
      </c>
      <c r="K15" s="90">
        <v>7.5646281525506165</v>
      </c>
      <c r="L15" s="90">
        <v>7.3211210473616273</v>
      </c>
      <c r="M15" s="157">
        <f t="shared" si="0"/>
        <v>7.1964267969134532</v>
      </c>
      <c r="N15" s="162">
        <f t="shared" si="1"/>
        <v>-3.2190228029501222E-2</v>
      </c>
      <c r="O15" s="162">
        <f>L15/H15-1</f>
        <v>0.11911959664934191</v>
      </c>
      <c r="P15" s="116"/>
      <c r="Q15" s="154"/>
      <c r="R15" s="154"/>
      <c r="S15" s="154"/>
      <c r="T15" s="154"/>
      <c r="U15" s="154"/>
      <c r="V15" s="154"/>
      <c r="W15" s="154"/>
      <c r="X15" s="154"/>
      <c r="Y15" s="116"/>
      <c r="Z15" s="116"/>
    </row>
    <row r="16" spans="1:26" s="191" customFormat="1" x14ac:dyDescent="0.25">
      <c r="A16" s="192" t="s">
        <v>80</v>
      </c>
      <c r="B16" s="193" t="s">
        <v>88</v>
      </c>
      <c r="C16" s="90">
        <v>1.3982883346863832</v>
      </c>
      <c r="D16" s="90">
        <v>1.4924854090172175</v>
      </c>
      <c r="E16" s="90">
        <v>1.6295213198480594</v>
      </c>
      <c r="F16" s="90">
        <v>1.6259040868446613</v>
      </c>
      <c r="G16" s="90">
        <v>2.5144105824209442</v>
      </c>
      <c r="H16" s="90">
        <v>2.2988245448945142</v>
      </c>
      <c r="I16" s="90">
        <v>2.6133630250039599</v>
      </c>
      <c r="J16" s="90">
        <v>2.4461626465795954</v>
      </c>
      <c r="K16" s="90">
        <v>3.2550871325421129</v>
      </c>
      <c r="L16" s="90">
        <v>3.1853836096154833</v>
      </c>
      <c r="M16" s="157">
        <f t="shared" si="0"/>
        <v>3.1311297570946257</v>
      </c>
      <c r="N16" s="162">
        <f t="shared" si="1"/>
        <v>-2.1413719537576092E-2</v>
      </c>
      <c r="O16" s="162">
        <f>L16/H16-1</f>
        <v>0.38565755994294482</v>
      </c>
      <c r="P16" s="116"/>
      <c r="Q16" s="154"/>
      <c r="R16" s="154"/>
      <c r="S16" s="154"/>
      <c r="T16" s="154"/>
      <c r="U16" s="154"/>
      <c r="V16" s="154"/>
      <c r="W16" s="154"/>
      <c r="X16" s="154"/>
      <c r="Y16" s="116"/>
      <c r="Z16" s="116"/>
    </row>
    <row r="17" spans="1:26" s="191" customFormat="1" x14ac:dyDescent="0.25">
      <c r="A17" s="192" t="s">
        <v>81</v>
      </c>
      <c r="B17" s="193" t="s">
        <v>89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157">
        <f t="shared" si="0"/>
        <v>0</v>
      </c>
      <c r="N17" s="162">
        <v>0</v>
      </c>
      <c r="O17" s="162">
        <v>0</v>
      </c>
      <c r="P17" s="116"/>
      <c r="Q17" s="154"/>
      <c r="R17" s="154"/>
      <c r="S17" s="154"/>
      <c r="T17" s="154"/>
      <c r="U17" s="154"/>
      <c r="V17" s="154"/>
      <c r="W17" s="154"/>
      <c r="X17" s="154"/>
      <c r="Y17" s="116"/>
      <c r="Z17" s="116"/>
    </row>
    <row r="18" spans="1:26" s="191" customFormat="1" x14ac:dyDescent="0.25">
      <c r="A18" s="164" t="s">
        <v>137</v>
      </c>
      <c r="B18" s="164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9"/>
      <c r="N18" s="109"/>
      <c r="O18" s="109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s="191" customFormat="1" x14ac:dyDescent="0.25">
      <c r="A19" s="50"/>
      <c r="B19" s="5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61"/>
      <c r="N19" s="162"/>
      <c r="O19" s="162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 x14ac:dyDescent="0.25">
      <c r="A20" s="277"/>
      <c r="B20" s="277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9"/>
      <c r="N20" s="134"/>
    </row>
    <row r="21" spans="1:26" x14ac:dyDescent="0.25">
      <c r="C21" s="134"/>
      <c r="D21" s="134"/>
      <c r="E21" s="134"/>
      <c r="F21" s="134"/>
      <c r="G21" s="134"/>
      <c r="H21" s="134"/>
      <c r="I21" s="134"/>
      <c r="J21" s="134"/>
      <c r="K21" s="134"/>
      <c r="L21" s="168"/>
      <c r="M21" s="134"/>
      <c r="N21" s="134"/>
    </row>
    <row r="22" spans="1:26" x14ac:dyDescent="0.25"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134"/>
      <c r="N22" s="134"/>
    </row>
    <row r="23" spans="1:26" x14ac:dyDescent="0.25"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134"/>
      <c r="N23" s="134"/>
    </row>
    <row r="24" spans="1:26" x14ac:dyDescent="0.25"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134"/>
      <c r="N24" s="134"/>
    </row>
    <row r="25" spans="1:26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134"/>
      <c r="N25" s="134"/>
    </row>
    <row r="26" spans="1:26" x14ac:dyDescent="0.25"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134"/>
      <c r="N26" s="134"/>
    </row>
    <row r="27" spans="1:26" x14ac:dyDescent="0.25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134"/>
      <c r="N27" s="134"/>
    </row>
    <row r="28" spans="1:26" x14ac:dyDescent="0.25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134"/>
      <c r="N28" s="134"/>
    </row>
    <row r="29" spans="1:26" x14ac:dyDescent="0.25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134"/>
      <c r="N29" s="134"/>
    </row>
    <row r="30" spans="1:26" x14ac:dyDescent="0.25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134"/>
      <c r="N30" s="134"/>
    </row>
    <row r="31" spans="1:26" x14ac:dyDescent="0.25"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26" x14ac:dyDescent="0.25"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15" x14ac:dyDescent="0.25"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5" x14ac:dyDescent="0.25">
      <c r="A34" s="50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</row>
    <row r="35" spans="1:15" x14ac:dyDescent="0.25">
      <c r="A35" s="50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15" x14ac:dyDescent="0.25">
      <c r="A36" s="50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5" x14ac:dyDescent="0.25">
      <c r="A37" s="50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</row>
    <row r="38" spans="1:15" x14ac:dyDescent="0.25">
      <c r="A38" s="50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</row>
    <row r="39" spans="1:15" x14ac:dyDescent="0.25">
      <c r="A39" s="50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15" x14ac:dyDescent="0.25">
      <c r="A40" s="50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</row>
    <row r="41" spans="1:15" x14ac:dyDescent="0.25">
      <c r="A41" s="50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</row>
    <row r="42" spans="1:15" x14ac:dyDescent="0.25">
      <c r="A42" s="50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</row>
    <row r="43" spans="1:15" x14ac:dyDescent="0.25">
      <c r="A43" s="191"/>
      <c r="B43" s="191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91"/>
    </row>
    <row r="44" spans="1:15" x14ac:dyDescent="0.25">
      <c r="A44" s="191"/>
      <c r="B44" s="191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16"/>
      <c r="N44" s="116"/>
      <c r="O44" s="191"/>
    </row>
    <row r="45" spans="1:15" x14ac:dyDescent="0.25">
      <c r="A45" s="191"/>
      <c r="B45" s="191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16"/>
      <c r="N45" s="116"/>
      <c r="O45" s="191"/>
    </row>
    <row r="46" spans="1:15" x14ac:dyDescent="0.25">
      <c r="A46" s="191"/>
      <c r="B46" s="191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16"/>
      <c r="N46" s="116"/>
      <c r="O46" s="191"/>
    </row>
    <row r="47" spans="1:15" x14ac:dyDescent="0.25">
      <c r="A47" s="191"/>
      <c r="B47" s="191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16"/>
      <c r="N47" s="116"/>
      <c r="O47" s="191"/>
    </row>
    <row r="48" spans="1:15" x14ac:dyDescent="0.25">
      <c r="A48" s="191"/>
      <c r="B48" s="191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16"/>
      <c r="N48" s="116"/>
      <c r="O48" s="191"/>
    </row>
    <row r="49" spans="1:15" x14ac:dyDescent="0.25">
      <c r="A49" s="191"/>
      <c r="B49" s="191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16"/>
      <c r="N49" s="116"/>
      <c r="O49" s="191"/>
    </row>
    <row r="50" spans="1:15" x14ac:dyDescent="0.25">
      <c r="A50" s="191"/>
      <c r="B50" s="191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16"/>
      <c r="N50" s="116"/>
      <c r="O50" s="191"/>
    </row>
    <row r="51" spans="1:15" x14ac:dyDescent="0.25">
      <c r="A51" s="191"/>
      <c r="B51" s="191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16"/>
      <c r="N51" s="116"/>
      <c r="O51" s="191"/>
    </row>
    <row r="52" spans="1:15" x14ac:dyDescent="0.25">
      <c r="A52" s="191"/>
      <c r="B52" s="191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16"/>
      <c r="N52" s="116"/>
      <c r="O52" s="191"/>
    </row>
    <row r="53" spans="1:15" x14ac:dyDescent="0.25">
      <c r="A53" s="191"/>
      <c r="B53" s="191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16"/>
      <c r="N53" s="116"/>
      <c r="O53" s="191"/>
    </row>
    <row r="54" spans="1:15" x14ac:dyDescent="0.25">
      <c r="A54" s="191"/>
      <c r="B54" s="191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16"/>
      <c r="N54" s="116"/>
      <c r="O54" s="191"/>
    </row>
    <row r="55" spans="1:15" x14ac:dyDescent="0.25">
      <c r="A55" s="191"/>
      <c r="B55" s="191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16"/>
      <c r="N55" s="116"/>
      <c r="O55" s="191"/>
    </row>
    <row r="56" spans="1:15" x14ac:dyDescent="0.25">
      <c r="A56" s="191"/>
      <c r="B56" s="191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191"/>
      <c r="N56" s="191"/>
      <c r="O56" s="191"/>
    </row>
    <row r="57" spans="1:15" x14ac:dyDescent="0.25">
      <c r="A57" s="191"/>
      <c r="B57" s="191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191"/>
      <c r="N57" s="191"/>
      <c r="O57" s="191"/>
    </row>
    <row r="58" spans="1:15" x14ac:dyDescent="0.25">
      <c r="A58" s="191"/>
      <c r="B58" s="191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191"/>
      <c r="N58" s="191"/>
      <c r="O58" s="191"/>
    </row>
    <row r="59" spans="1:15" x14ac:dyDescent="0.25">
      <c r="A59" s="191"/>
      <c r="B59" s="191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191"/>
      <c r="N59" s="191"/>
      <c r="O59" s="191"/>
    </row>
    <row r="60" spans="1:15" x14ac:dyDescent="0.25">
      <c r="A60" s="191"/>
      <c r="B60" s="191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191"/>
      <c r="N60" s="191"/>
      <c r="O60" s="191"/>
    </row>
    <row r="61" spans="1:15" x14ac:dyDescent="0.25">
      <c r="A61" s="191"/>
      <c r="B61" s="191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191"/>
      <c r="N61" s="191"/>
      <c r="O61" s="191"/>
    </row>
    <row r="62" spans="1:15" x14ac:dyDescent="0.25">
      <c r="A62" s="50"/>
      <c r="C62" s="175"/>
      <c r="D62" s="175"/>
      <c r="E62" s="175"/>
      <c r="F62" s="175"/>
      <c r="G62" s="175"/>
      <c r="H62" s="175"/>
      <c r="I62" s="175"/>
      <c r="J62" s="175"/>
      <c r="K62" s="175"/>
      <c r="L62" s="175"/>
    </row>
    <row r="63" spans="1:15" x14ac:dyDescent="0.25">
      <c r="A63" s="50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N40"/>
  <sheetViews>
    <sheetView zoomScale="110" zoomScaleNormal="110" workbookViewId="0">
      <selection activeCell="L18" sqref="L18"/>
    </sheetView>
  </sheetViews>
  <sheetFormatPr defaultRowHeight="13.5" x14ac:dyDescent="0.25"/>
  <cols>
    <col min="1" max="1" width="2.85546875" style="50" customWidth="1"/>
    <col min="2" max="2" width="13.5703125" style="50" customWidth="1"/>
    <col min="3" max="3" width="7.140625" style="50" customWidth="1"/>
    <col min="4" max="4" width="8.140625" style="50" customWidth="1"/>
    <col min="5" max="5" width="8.28515625" style="50" customWidth="1"/>
    <col min="6" max="7" width="7.7109375" style="50" customWidth="1"/>
    <col min="8" max="8" width="8.5703125" style="50" customWidth="1"/>
    <col min="9" max="9" width="7.7109375" style="50" customWidth="1"/>
    <col min="10" max="10" width="9.140625" style="50" customWidth="1"/>
    <col min="11" max="11" width="8.85546875" style="50" customWidth="1"/>
    <col min="12" max="12" width="8.5703125" style="50" customWidth="1"/>
    <col min="13" max="14" width="10.28515625" style="50" bestFit="1" customWidth="1"/>
    <col min="15" max="16384" width="9.140625" style="50"/>
  </cols>
  <sheetData>
    <row r="1" spans="2:14" ht="13.5" customHeight="1" x14ac:dyDescent="0.25">
      <c r="C1" s="51"/>
    </row>
    <row r="2" spans="2:14" x14ac:dyDescent="0.25">
      <c r="B2" s="52" t="s">
        <v>67</v>
      </c>
      <c r="C2" s="51"/>
    </row>
    <row r="3" spans="2:14" ht="12.75" customHeight="1" x14ac:dyDescent="0.25">
      <c r="B3" s="53"/>
      <c r="C3" s="51"/>
    </row>
    <row r="4" spans="2:14" ht="17.25" customHeight="1" thickBot="1" x14ac:dyDescent="0.3">
      <c r="B4" s="54"/>
      <c r="C4" s="55" t="s">
        <v>70</v>
      </c>
      <c r="D4" s="55" t="s">
        <v>92</v>
      </c>
      <c r="E4" s="55" t="s">
        <v>94</v>
      </c>
      <c r="F4" s="55" t="s">
        <v>95</v>
      </c>
      <c r="G4" s="56" t="s">
        <v>98</v>
      </c>
      <c r="H4" s="56" t="s">
        <v>103</v>
      </c>
      <c r="I4" s="56" t="s">
        <v>105</v>
      </c>
      <c r="J4" s="56" t="s">
        <v>106</v>
      </c>
      <c r="K4" s="56" t="s">
        <v>111</v>
      </c>
      <c r="L4" s="56" t="s">
        <v>114</v>
      </c>
    </row>
    <row r="5" spans="2:14" x14ac:dyDescent="0.25">
      <c r="B5" s="57" t="s">
        <v>2</v>
      </c>
      <c r="C5" s="58">
        <v>9.6636589928408831</v>
      </c>
      <c r="D5" s="58">
        <v>19.645557172607305</v>
      </c>
      <c r="E5" s="58">
        <v>18.919022202732268</v>
      </c>
      <c r="F5" s="58">
        <v>14.465930110113366</v>
      </c>
      <c r="G5" s="59">
        <v>21.786564588234643</v>
      </c>
      <c r="H5" s="59">
        <v>31.91333009727466</v>
      </c>
      <c r="I5" s="59">
        <v>12.298412100698183</v>
      </c>
      <c r="J5" s="59">
        <v>18.334546693539753</v>
      </c>
      <c r="K5" s="59">
        <v>23.42</v>
      </c>
      <c r="L5" s="59">
        <v>41.553811432169098</v>
      </c>
      <c r="M5" s="60"/>
      <c r="N5" s="60"/>
    </row>
    <row r="6" spans="2:14" x14ac:dyDescent="0.25">
      <c r="B6" s="57" t="s">
        <v>3</v>
      </c>
      <c r="C6" s="58">
        <v>107.93910915954082</v>
      </c>
      <c r="D6" s="58">
        <v>112.29876735787863</v>
      </c>
      <c r="E6" s="58">
        <v>131.39703513377899</v>
      </c>
      <c r="F6" s="58">
        <v>126.93861915123475</v>
      </c>
      <c r="G6" s="59">
        <v>122.9523352269708</v>
      </c>
      <c r="H6" s="59">
        <v>132.86848152339383</v>
      </c>
      <c r="I6" s="59">
        <v>145.34788380272056</v>
      </c>
      <c r="J6" s="59">
        <v>147.43185345821672</v>
      </c>
      <c r="K6" s="59">
        <v>119.93543440482688</v>
      </c>
      <c r="L6" s="59">
        <v>115.09784031999821</v>
      </c>
      <c r="M6" s="60"/>
      <c r="N6" s="60"/>
    </row>
    <row r="7" spans="2:14" x14ac:dyDescent="0.25">
      <c r="B7" s="57" t="s">
        <v>4</v>
      </c>
      <c r="C7" s="58">
        <v>4.8841366539629032</v>
      </c>
      <c r="D7" s="58">
        <v>6.4596071892944016</v>
      </c>
      <c r="E7" s="58">
        <v>5.954555698598746</v>
      </c>
      <c r="F7" s="58">
        <v>4.6363151907492961</v>
      </c>
      <c r="G7" s="59">
        <v>3.8795966146405245</v>
      </c>
      <c r="H7" s="59">
        <v>4.6217955130719375</v>
      </c>
      <c r="I7" s="59">
        <v>4.7248150067239285</v>
      </c>
      <c r="J7" s="59">
        <v>2.9902419862152088</v>
      </c>
      <c r="K7" s="59">
        <v>2.5704829136701575</v>
      </c>
      <c r="L7" s="59">
        <v>17.510230288546097</v>
      </c>
      <c r="M7" s="60"/>
      <c r="N7" s="60"/>
    </row>
    <row r="8" spans="2:14" x14ac:dyDescent="0.25">
      <c r="B8" s="57" t="s">
        <v>20</v>
      </c>
      <c r="C8" s="103">
        <f t="shared" ref="C8:K8" si="0">SUM(C5:C7)</f>
        <v>122.4869048063446</v>
      </c>
      <c r="D8" s="103">
        <f t="shared" si="0"/>
        <v>138.40393171978033</v>
      </c>
      <c r="E8" s="103">
        <f t="shared" si="0"/>
        <v>156.27061303510999</v>
      </c>
      <c r="F8" s="103">
        <f t="shared" si="0"/>
        <v>146.0408644520974</v>
      </c>
      <c r="G8" s="103">
        <f t="shared" si="0"/>
        <v>148.61849642984598</v>
      </c>
      <c r="H8" s="103">
        <f t="shared" si="0"/>
        <v>169.40360713374042</v>
      </c>
      <c r="I8" s="103">
        <f t="shared" si="0"/>
        <v>162.37111091014268</v>
      </c>
      <c r="J8" s="103">
        <f t="shared" si="0"/>
        <v>168.75664213797168</v>
      </c>
      <c r="K8" s="103">
        <f t="shared" si="0"/>
        <v>145.92591731849706</v>
      </c>
      <c r="L8" s="103">
        <f>SUM(L5:L7)</f>
        <v>174.16188204071341</v>
      </c>
      <c r="M8" s="60"/>
      <c r="N8" s="60"/>
    </row>
    <row r="9" spans="2:14" ht="14.25" thickBot="1" x14ac:dyDescent="0.3">
      <c r="B9" s="61" t="s">
        <v>21</v>
      </c>
      <c r="C9" s="62">
        <f>+C5+C7-C6</f>
        <v>-93.391313512737028</v>
      </c>
      <c r="D9" s="62">
        <f t="shared" ref="D9:K9" si="1">+D5+D7-D6</f>
        <v>-86.193602995976931</v>
      </c>
      <c r="E9" s="62">
        <f t="shared" si="1"/>
        <v>-106.52345723244797</v>
      </c>
      <c r="F9" s="62">
        <f t="shared" si="1"/>
        <v>-107.83637385037208</v>
      </c>
      <c r="G9" s="62">
        <f t="shared" si="1"/>
        <v>-97.286174024095629</v>
      </c>
      <c r="H9" s="62">
        <f t="shared" si="1"/>
        <v>-96.333355913047228</v>
      </c>
      <c r="I9" s="62">
        <f t="shared" si="1"/>
        <v>-128.32465669529844</v>
      </c>
      <c r="J9" s="62">
        <f t="shared" si="1"/>
        <v>-126.10706477846176</v>
      </c>
      <c r="K9" s="62">
        <f t="shared" si="1"/>
        <v>-93.944951491156715</v>
      </c>
      <c r="L9" s="62">
        <f>+L5+L7-L6</f>
        <v>-56.033798599283017</v>
      </c>
      <c r="M9" s="60"/>
      <c r="N9" s="60"/>
    </row>
    <row r="10" spans="2:14" x14ac:dyDescent="0.25">
      <c r="B10" s="53" t="s">
        <v>116</v>
      </c>
      <c r="H10" s="60"/>
    </row>
    <row r="11" spans="2:14" x14ac:dyDescent="0.25">
      <c r="B11" s="57" t="s">
        <v>107</v>
      </c>
      <c r="E11" s="63"/>
      <c r="I11" s="60"/>
      <c r="J11" s="60"/>
      <c r="K11" s="60"/>
      <c r="L11" s="60"/>
      <c r="M11" s="60"/>
    </row>
    <row r="12" spans="2:14" x14ac:dyDescent="0.25">
      <c r="B12" s="57" t="s">
        <v>108</v>
      </c>
      <c r="E12" s="63"/>
      <c r="I12" s="60"/>
      <c r="J12" s="60"/>
      <c r="L12" s="64"/>
      <c r="M12" s="63"/>
    </row>
    <row r="13" spans="2:14" x14ac:dyDescent="0.25">
      <c r="B13" s="53"/>
      <c r="E13" s="63"/>
      <c r="H13" s="60"/>
      <c r="I13" s="60"/>
    </row>
    <row r="14" spans="2:14" x14ac:dyDescent="0.25">
      <c r="B14" s="53"/>
    </row>
    <row r="15" spans="2:14" x14ac:dyDescent="0.25">
      <c r="L15" s="60"/>
      <c r="M15" s="60"/>
    </row>
    <row r="20" spans="2:14" x14ac:dyDescent="0.25">
      <c r="C20" s="65"/>
      <c r="D20" s="65"/>
    </row>
    <row r="21" spans="2:14" x14ac:dyDescent="0.25">
      <c r="C21" s="65"/>
      <c r="D21" s="65"/>
    </row>
    <row r="22" spans="2:14" x14ac:dyDescent="0.25">
      <c r="C22" s="65"/>
      <c r="D22" s="65"/>
    </row>
    <row r="24" spans="2:14" x14ac:dyDescent="0.25">
      <c r="N24" s="20"/>
    </row>
    <row r="30" spans="2:14" x14ac:dyDescent="0.25">
      <c r="B30" s="66"/>
    </row>
    <row r="31" spans="2:14" x14ac:dyDescent="0.25">
      <c r="B31" s="66"/>
    </row>
    <row r="32" spans="2:14" x14ac:dyDescent="0.25">
      <c r="B32" s="66"/>
    </row>
    <row r="33" spans="2:2" x14ac:dyDescent="0.25">
      <c r="B33" s="66"/>
    </row>
    <row r="34" spans="2:2" x14ac:dyDescent="0.25">
      <c r="B34" s="66"/>
    </row>
    <row r="35" spans="2:2" x14ac:dyDescent="0.25">
      <c r="B35" s="66"/>
    </row>
    <row r="36" spans="2:2" x14ac:dyDescent="0.25">
      <c r="B36" s="66"/>
    </row>
    <row r="37" spans="2:2" x14ac:dyDescent="0.25">
      <c r="B37" s="66"/>
    </row>
    <row r="38" spans="2:2" x14ac:dyDescent="0.25">
      <c r="B38" s="66"/>
    </row>
    <row r="39" spans="2:2" x14ac:dyDescent="0.25">
      <c r="B39" s="66"/>
    </row>
    <row r="40" spans="2:2" x14ac:dyDescent="0.25">
      <c r="B40" s="6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W46"/>
  <sheetViews>
    <sheetView showGridLines="0" workbookViewId="0">
      <selection activeCell="O26" sqref="O26"/>
    </sheetView>
  </sheetViews>
  <sheetFormatPr defaultRowHeight="13.5" x14ac:dyDescent="0.25"/>
  <cols>
    <col min="1" max="1" width="3.42578125" style="50" customWidth="1"/>
    <col min="2" max="2" width="10.85546875" style="67" customWidth="1"/>
    <col min="3" max="3" width="14.85546875" style="50" customWidth="1"/>
    <col min="4" max="4" width="7.42578125" style="50" customWidth="1"/>
    <col min="5" max="5" width="7.5703125" style="50" customWidth="1"/>
    <col min="6" max="6" width="7.42578125" style="50" customWidth="1"/>
    <col min="7" max="8" width="6.85546875" style="50" customWidth="1"/>
    <col min="9" max="9" width="6.28515625" style="50" customWidth="1"/>
    <col min="10" max="10" width="6" style="50" customWidth="1"/>
    <col min="11" max="11" width="6.85546875" style="50" customWidth="1"/>
    <col min="12" max="12" width="6.7109375" style="50" customWidth="1"/>
    <col min="13" max="13" width="7" style="50" customWidth="1"/>
    <col min="14" max="14" width="7.28515625" style="50" customWidth="1"/>
    <col min="15" max="15" width="6.5703125" style="50" customWidth="1"/>
    <col min="16" max="17" width="6.85546875" style="50" customWidth="1"/>
    <col min="18" max="18" width="7.42578125" style="50" customWidth="1"/>
    <col min="19" max="19" width="7" style="50" customWidth="1"/>
    <col min="20" max="21" width="7.28515625" style="50" customWidth="1"/>
    <col min="22" max="22" width="7.140625" style="50" customWidth="1"/>
    <col min="23" max="23" width="7.7109375" style="50" customWidth="1"/>
    <col min="24" max="16384" width="9.140625" style="50"/>
  </cols>
  <sheetData>
    <row r="1" spans="2:23" x14ac:dyDescent="0.25">
      <c r="B1" s="67" t="s">
        <v>49</v>
      </c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2:23" ht="14.25" thickBot="1" x14ac:dyDescent="0.3">
      <c r="B2" s="68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2:23" x14ac:dyDescent="0.25">
      <c r="B3" s="71"/>
      <c r="C3" s="72"/>
      <c r="D3" s="73"/>
      <c r="E3" s="73"/>
      <c r="F3" s="73" t="s">
        <v>126</v>
      </c>
      <c r="G3" s="73"/>
      <c r="H3" s="73"/>
      <c r="I3" s="73"/>
      <c r="J3" s="73"/>
      <c r="K3" s="73"/>
      <c r="L3" s="73"/>
      <c r="M3" s="73"/>
      <c r="N3" s="74"/>
      <c r="O3" s="75"/>
      <c r="P3" s="76" t="s">
        <v>100</v>
      </c>
      <c r="Q3" s="75"/>
      <c r="R3" s="75"/>
      <c r="S3" s="75"/>
      <c r="T3" s="75"/>
      <c r="U3" s="75"/>
      <c r="V3" s="75"/>
      <c r="W3" s="75"/>
    </row>
    <row r="4" spans="2:23" ht="22.5" customHeight="1" x14ac:dyDescent="0.25">
      <c r="B4" s="57" t="s">
        <v>0</v>
      </c>
      <c r="C4" s="77" t="s">
        <v>22</v>
      </c>
      <c r="D4" s="79" t="s">
        <v>70</v>
      </c>
      <c r="E4" s="79" t="s">
        <v>92</v>
      </c>
      <c r="F4" s="79" t="s">
        <v>94</v>
      </c>
      <c r="G4" s="79" t="s">
        <v>95</v>
      </c>
      <c r="H4" s="79" t="s">
        <v>98</v>
      </c>
      <c r="I4" s="79" t="s">
        <v>103</v>
      </c>
      <c r="J4" s="79" t="s">
        <v>105</v>
      </c>
      <c r="K4" s="79" t="s">
        <v>106</v>
      </c>
      <c r="L4" s="79" t="s">
        <v>111</v>
      </c>
      <c r="M4" s="79" t="s">
        <v>114</v>
      </c>
      <c r="N4" s="80" t="s">
        <v>70</v>
      </c>
      <c r="O4" s="81" t="s">
        <v>92</v>
      </c>
      <c r="P4" s="82" t="s">
        <v>94</v>
      </c>
      <c r="Q4" s="82" t="s">
        <v>95</v>
      </c>
      <c r="R4" s="78" t="s">
        <v>98</v>
      </c>
      <c r="S4" s="78" t="s">
        <v>103</v>
      </c>
      <c r="T4" s="78" t="s">
        <v>105</v>
      </c>
      <c r="U4" s="78" t="s">
        <v>106</v>
      </c>
      <c r="V4" s="78" t="s">
        <v>111</v>
      </c>
      <c r="W4" s="78" t="s">
        <v>114</v>
      </c>
    </row>
    <row r="5" spans="2:23" x14ac:dyDescent="0.25">
      <c r="B5" s="57" t="s">
        <v>2</v>
      </c>
      <c r="C5" s="53" t="s">
        <v>27</v>
      </c>
      <c r="D5" s="58">
        <v>1.1404979314982575</v>
      </c>
      <c r="E5" s="58">
        <v>1.2926557813074631</v>
      </c>
      <c r="F5" s="58">
        <v>1.3134285083710584</v>
      </c>
      <c r="G5" s="58">
        <v>1.0549406954701863</v>
      </c>
      <c r="H5" s="58">
        <v>1.2775840017045899</v>
      </c>
      <c r="I5" s="58">
        <v>1.3379795464578552</v>
      </c>
      <c r="J5" s="58">
        <v>0.87720489396188339</v>
      </c>
      <c r="K5" s="58">
        <v>7.6191304442528445</v>
      </c>
      <c r="L5" s="58">
        <v>5.2138247251119259</v>
      </c>
      <c r="M5" s="58">
        <v>3.3653732570172572</v>
      </c>
      <c r="N5" s="83">
        <f t="shared" ref="N5:U5" si="0">D5/D$10*100</f>
        <v>11.801926499508843</v>
      </c>
      <c r="O5" s="84">
        <f t="shared" si="0"/>
        <v>6.5798886229089595</v>
      </c>
      <c r="P5" s="84">
        <f t="shared" si="0"/>
        <v>6.9423699295694794</v>
      </c>
      <c r="Q5" s="84">
        <f t="shared" si="0"/>
        <v>7.2925880841402666</v>
      </c>
      <c r="R5" s="84">
        <f t="shared" si="0"/>
        <v>5.8640911307077808</v>
      </c>
      <c r="S5" s="84">
        <f t="shared" si="0"/>
        <v>4.192541306029721</v>
      </c>
      <c r="T5" s="84">
        <f t="shared" si="0"/>
        <v>7.1326679150073717</v>
      </c>
      <c r="U5" s="84">
        <f t="shared" si="0"/>
        <v>41.556143010274013</v>
      </c>
      <c r="V5" s="84">
        <f>L5/L$10*100</f>
        <v>22.261335246230107</v>
      </c>
      <c r="W5" s="84">
        <f>M5/M$10*100</f>
        <v>8.0988317100845677</v>
      </c>
    </row>
    <row r="6" spans="2:23" x14ac:dyDescent="0.25">
      <c r="B6" s="57"/>
      <c r="C6" s="53" t="s">
        <v>25</v>
      </c>
      <c r="D6" s="58">
        <v>2.9422025342394842</v>
      </c>
      <c r="E6" s="58">
        <v>4.9090343689475535</v>
      </c>
      <c r="F6" s="58">
        <v>7.5286510188874924</v>
      </c>
      <c r="G6" s="58">
        <v>3.7391243460543322</v>
      </c>
      <c r="H6" s="58">
        <v>6.2819108836986599</v>
      </c>
      <c r="I6" s="58">
        <v>5.4632970219824646</v>
      </c>
      <c r="J6" s="58">
        <v>5.1817162510956996</v>
      </c>
      <c r="K6" s="58">
        <v>4.9985253563708731</v>
      </c>
      <c r="L6" s="58">
        <v>4.2698362826665823</v>
      </c>
      <c r="M6" s="58">
        <v>9.2791575392416163</v>
      </c>
      <c r="N6" s="83">
        <f t="shared" ref="N6:O10" si="1">D6/D$10*100</f>
        <v>30.446050884237042</v>
      </c>
      <c r="O6" s="84">
        <f t="shared" si="1"/>
        <v>24.988012942653739</v>
      </c>
      <c r="P6" s="84">
        <f t="shared" ref="P6:W10" si="2">F6/F$10*100</f>
        <v>39.794080995370948</v>
      </c>
      <c r="Q6" s="84">
        <f t="shared" si="2"/>
        <v>25.847797670750879</v>
      </c>
      <c r="R6" s="84">
        <f t="shared" si="2"/>
        <v>28.833875383414366</v>
      </c>
      <c r="S6" s="84">
        <f t="shared" si="2"/>
        <v>17.119169341870155</v>
      </c>
      <c r="T6" s="84">
        <f t="shared" si="2"/>
        <v>42.133213691884116</v>
      </c>
      <c r="U6" s="84">
        <f t="shared" si="2"/>
        <v>27.262879415132325</v>
      </c>
      <c r="V6" s="84">
        <f t="shared" si="2"/>
        <v>18.230811725823258</v>
      </c>
      <c r="W6" s="84">
        <f t="shared" si="2"/>
        <v>22.330460719321906</v>
      </c>
    </row>
    <row r="7" spans="2:23" x14ac:dyDescent="0.25">
      <c r="B7" s="57"/>
      <c r="C7" s="53" t="s">
        <v>96</v>
      </c>
      <c r="D7" s="58">
        <v>0.16109449895427538</v>
      </c>
      <c r="E7" s="58">
        <v>0.13524349589535697</v>
      </c>
      <c r="F7" s="58">
        <v>0.10225118406213091</v>
      </c>
      <c r="G7" s="58">
        <v>0.23680891091604753</v>
      </c>
      <c r="H7" s="58">
        <v>0.16289710735113982</v>
      </c>
      <c r="I7" s="58">
        <v>0.78795679661491969</v>
      </c>
      <c r="J7" s="58">
        <v>0.22211370557113777</v>
      </c>
      <c r="K7" s="58">
        <v>1.0595088564321378</v>
      </c>
      <c r="L7" s="58">
        <v>7.9483032421173228</v>
      </c>
      <c r="M7" s="58">
        <v>5.1179837124852829</v>
      </c>
      <c r="N7" s="83">
        <f t="shared" si="1"/>
        <v>1.6670134891309683</v>
      </c>
      <c r="O7" s="84">
        <f t="shared" si="1"/>
        <v>0.68841771555317932</v>
      </c>
      <c r="P7" s="84">
        <f t="shared" si="2"/>
        <v>0.54046759376054798</v>
      </c>
      <c r="Q7" s="84">
        <f t="shared" si="2"/>
        <v>1.6370113025120356</v>
      </c>
      <c r="R7" s="84">
        <f t="shared" si="2"/>
        <v>0.74769524443109692</v>
      </c>
      <c r="S7" s="84">
        <f t="shared" si="2"/>
        <v>2.4690522556347383</v>
      </c>
      <c r="T7" s="84">
        <f t="shared" si="2"/>
        <v>1.8060356390117092</v>
      </c>
      <c r="U7" s="84">
        <f t="shared" si="2"/>
        <v>5.7787567598028469</v>
      </c>
      <c r="V7" s="84">
        <f>L7/L$10*100</f>
        <v>33.936668844899266</v>
      </c>
      <c r="W7" s="84">
        <f t="shared" si="2"/>
        <v>12.31652052144408</v>
      </c>
    </row>
    <row r="8" spans="2:23" x14ac:dyDescent="0.25">
      <c r="B8" s="57"/>
      <c r="C8" s="53" t="s">
        <v>48</v>
      </c>
      <c r="D8" s="58">
        <v>0.3486653929331669</v>
      </c>
      <c r="E8" s="58">
        <v>0.30515834596843722</v>
      </c>
      <c r="F8" s="58">
        <v>0.68720155382468129</v>
      </c>
      <c r="G8" s="58">
        <v>0.6683739472419129</v>
      </c>
      <c r="H8" s="58">
        <v>0.45333767585111301</v>
      </c>
      <c r="I8" s="58">
        <v>0.62003271442654651</v>
      </c>
      <c r="J8" s="58">
        <v>0.25147002209402508</v>
      </c>
      <c r="K8" s="58">
        <v>0.52677176828167538</v>
      </c>
      <c r="L8" s="58">
        <v>0.10902405759966112</v>
      </c>
      <c r="M8" s="58">
        <v>0.56096435074420448</v>
      </c>
      <c r="N8" s="83">
        <f t="shared" si="1"/>
        <v>3.6080059653539958</v>
      </c>
      <c r="O8" s="84">
        <f t="shared" si="1"/>
        <v>1.553319884426253</v>
      </c>
      <c r="P8" s="84">
        <f t="shared" si="2"/>
        <v>3.6323312402764465</v>
      </c>
      <c r="Q8" s="84">
        <f t="shared" si="2"/>
        <v>4.6203316492911988</v>
      </c>
      <c r="R8" s="84">
        <f t="shared" si="2"/>
        <v>2.0808130350937848</v>
      </c>
      <c r="S8" s="84">
        <f t="shared" si="2"/>
        <v>1.942864353348998</v>
      </c>
      <c r="T8" s="84">
        <f t="shared" si="2"/>
        <v>2.0447356946166169</v>
      </c>
      <c r="U8" s="84">
        <f t="shared" si="2"/>
        <v>2.8731104023819984</v>
      </c>
      <c r="V8" s="84">
        <f t="shared" si="2"/>
        <v>0.46549725471990355</v>
      </c>
      <c r="W8" s="84">
        <f t="shared" si="2"/>
        <v>1.3499708724912078</v>
      </c>
    </row>
    <row r="9" spans="2:23" x14ac:dyDescent="0.25">
      <c r="B9" s="57"/>
      <c r="C9" s="53" t="s">
        <v>31</v>
      </c>
      <c r="D9" s="58">
        <v>5.0711986352157004</v>
      </c>
      <c r="E9" s="58">
        <v>13.003465180488492</v>
      </c>
      <c r="F9" s="58">
        <v>9.2874899375869031</v>
      </c>
      <c r="G9" s="58">
        <v>8.7666822104308864</v>
      </c>
      <c r="H9" s="58">
        <v>13.610834919629141</v>
      </c>
      <c r="I9" s="58">
        <v>23.704064017792874</v>
      </c>
      <c r="J9" s="58">
        <v>5.765907227975438</v>
      </c>
      <c r="K9" s="58">
        <v>4.130610268202223</v>
      </c>
      <c r="L9" s="58">
        <v>5.88</v>
      </c>
      <c r="M9" s="58">
        <v>23.230332572680734</v>
      </c>
      <c r="N9" s="83">
        <f t="shared" si="1"/>
        <v>52.477003161769161</v>
      </c>
      <c r="O9" s="84">
        <f t="shared" si="1"/>
        <v>66.190360834457863</v>
      </c>
      <c r="P9" s="84">
        <f t="shared" si="2"/>
        <v>49.090750241022562</v>
      </c>
      <c r="Q9" s="84">
        <f t="shared" si="2"/>
        <v>60.60227129330562</v>
      </c>
      <c r="R9" s="84">
        <f t="shared" si="2"/>
        <v>62.473525206352974</v>
      </c>
      <c r="S9" s="84">
        <f t="shared" si="2"/>
        <v>74.276372743116397</v>
      </c>
      <c r="T9" s="84">
        <f t="shared" si="2"/>
        <v>46.883347059480194</v>
      </c>
      <c r="U9" s="84">
        <f t="shared" si="2"/>
        <v>22.52911041240883</v>
      </c>
      <c r="V9" s="84">
        <f t="shared" si="2"/>
        <v>25.105686928327465</v>
      </c>
      <c r="W9" s="84">
        <f t="shared" si="2"/>
        <v>55.904216176658231</v>
      </c>
    </row>
    <row r="10" spans="2:23" x14ac:dyDescent="0.25">
      <c r="B10" s="57"/>
      <c r="C10" s="85" t="s">
        <v>47</v>
      </c>
      <c r="D10" s="86">
        <f>SUM(D5:D9)</f>
        <v>9.6636589928408831</v>
      </c>
      <c r="E10" s="86">
        <f>SUM(E5:E9)</f>
        <v>19.645557172607305</v>
      </c>
      <c r="F10" s="86">
        <f t="shared" ref="F10:K10" si="3">SUM(F5:F9)</f>
        <v>18.919022202732268</v>
      </c>
      <c r="G10" s="86">
        <f t="shared" si="3"/>
        <v>14.465930110113366</v>
      </c>
      <c r="H10" s="86">
        <f t="shared" si="3"/>
        <v>21.786564588234643</v>
      </c>
      <c r="I10" s="86">
        <f t="shared" si="3"/>
        <v>31.91333009727466</v>
      </c>
      <c r="J10" s="86">
        <f t="shared" si="3"/>
        <v>12.298412100698183</v>
      </c>
      <c r="K10" s="86">
        <f t="shared" si="3"/>
        <v>18.334546693539753</v>
      </c>
      <c r="L10" s="86">
        <f>SUM(L5:L9)</f>
        <v>23.420988307495492</v>
      </c>
      <c r="M10" s="86">
        <f>SUM(M5:M9)</f>
        <v>41.553811432169098</v>
      </c>
      <c r="N10" s="87">
        <f t="shared" si="1"/>
        <v>100</v>
      </c>
      <c r="O10" s="88">
        <f t="shared" si="1"/>
        <v>100</v>
      </c>
      <c r="P10" s="88">
        <f t="shared" si="2"/>
        <v>100</v>
      </c>
      <c r="Q10" s="88">
        <f t="shared" si="2"/>
        <v>100</v>
      </c>
      <c r="R10" s="88">
        <f t="shared" si="2"/>
        <v>100</v>
      </c>
      <c r="S10" s="88">
        <f t="shared" si="2"/>
        <v>100</v>
      </c>
      <c r="T10" s="88">
        <f t="shared" si="2"/>
        <v>100</v>
      </c>
      <c r="U10" s="88">
        <f t="shared" si="2"/>
        <v>100</v>
      </c>
      <c r="V10" s="88">
        <f t="shared" si="2"/>
        <v>100</v>
      </c>
      <c r="W10" s="88">
        <f t="shared" si="2"/>
        <v>100</v>
      </c>
    </row>
    <row r="11" spans="2:23" x14ac:dyDescent="0.25">
      <c r="B11" s="57" t="s">
        <v>3</v>
      </c>
      <c r="C11" s="53" t="s">
        <v>27</v>
      </c>
      <c r="D11" s="59">
        <v>0.73625916457362417</v>
      </c>
      <c r="E11" s="59">
        <v>0.42739464123539778</v>
      </c>
      <c r="F11" s="59">
        <v>0.48299970166849165</v>
      </c>
      <c r="G11" s="59">
        <v>1.3209551330612348</v>
      </c>
      <c r="H11" s="59">
        <v>0.94450670228748945</v>
      </c>
      <c r="I11" s="59">
        <v>0.66475952185436404</v>
      </c>
      <c r="J11" s="59">
        <v>1.7118037669819215</v>
      </c>
      <c r="K11" s="59">
        <v>3.1261293820550624</v>
      </c>
      <c r="L11" s="102">
        <v>1.0515242336247326</v>
      </c>
      <c r="M11" s="89">
        <v>0.43085270591932123</v>
      </c>
      <c r="N11" s="83">
        <f t="shared" ref="N11:S14" si="4">D11/D$16*100</f>
        <v>0.68210602283680755</v>
      </c>
      <c r="O11" s="84">
        <f t="shared" si="4"/>
        <v>0.38058711710820281</v>
      </c>
      <c r="P11" s="84">
        <f t="shared" si="4"/>
        <v>0.36758797576881108</v>
      </c>
      <c r="Q11" s="84">
        <f t="shared" si="4"/>
        <v>1.040625100456976</v>
      </c>
      <c r="R11" s="84">
        <f t="shared" si="4"/>
        <v>0.76818931543180857</v>
      </c>
      <c r="S11" s="84">
        <f t="shared" si="4"/>
        <v>0.50031393016057124</v>
      </c>
      <c r="T11" s="84">
        <f t="shared" ref="T11:W13" si="5">J11/J$16*100</f>
        <v>1.1777287169212165</v>
      </c>
      <c r="U11" s="84">
        <f t="shared" si="5"/>
        <v>2.1203893926091286</v>
      </c>
      <c r="V11" s="84">
        <f t="shared" si="5"/>
        <v>0.876741922721058</v>
      </c>
      <c r="W11" s="84">
        <f t="shared" si="5"/>
        <v>0.37433604724593667</v>
      </c>
    </row>
    <row r="12" spans="2:23" x14ac:dyDescent="0.25">
      <c r="B12" s="57"/>
      <c r="C12" s="53" t="s">
        <v>25</v>
      </c>
      <c r="D12" s="59">
        <v>35.630747893660704</v>
      </c>
      <c r="E12" s="59">
        <v>40.662083698566846</v>
      </c>
      <c r="F12" s="59">
        <v>44.113590552170038</v>
      </c>
      <c r="G12" s="59">
        <v>38.196532502742301</v>
      </c>
      <c r="H12" s="59">
        <v>38.083431160764725</v>
      </c>
      <c r="I12" s="59">
        <v>40.427389095256459</v>
      </c>
      <c r="J12" s="59">
        <v>41.418568449499084</v>
      </c>
      <c r="K12" s="59">
        <v>44.262346526163803</v>
      </c>
      <c r="L12" s="59">
        <v>41.767996116713199</v>
      </c>
      <c r="M12" s="59">
        <v>57.638662159163317</v>
      </c>
      <c r="N12" s="83">
        <f t="shared" si="4"/>
        <v>33.010044432547808</v>
      </c>
      <c r="O12" s="84">
        <f t="shared" si="4"/>
        <v>36.208842407845083</v>
      </c>
      <c r="P12" s="84">
        <f t="shared" si="4"/>
        <v>33.57274424590841</v>
      </c>
      <c r="Q12" s="84">
        <f t="shared" si="4"/>
        <v>30.090553023296192</v>
      </c>
      <c r="R12" s="84">
        <f t="shared" si="4"/>
        <v>30.974142207598142</v>
      </c>
      <c r="S12" s="84">
        <f t="shared" si="4"/>
        <v>30.426620844717416</v>
      </c>
      <c r="T12" s="84">
        <f t="shared" si="5"/>
        <v>28.49616201204288</v>
      </c>
      <c r="U12" s="84">
        <f t="shared" si="5"/>
        <v>30.022241115423594</v>
      </c>
      <c r="V12" s="84">
        <f t="shared" si="5"/>
        <v>34.82540112018156</v>
      </c>
      <c r="W12" s="84">
        <f>M12/M$16*100</f>
        <v>50.077970185117906</v>
      </c>
    </row>
    <row r="13" spans="2:23" x14ac:dyDescent="0.25">
      <c r="B13" s="57"/>
      <c r="C13" s="53" t="s">
        <v>96</v>
      </c>
      <c r="D13" s="59">
        <v>0</v>
      </c>
      <c r="E13" s="59">
        <v>0</v>
      </c>
      <c r="F13" s="59">
        <v>4.8278437530391933E-4</v>
      </c>
      <c r="G13" s="59">
        <v>4.3891865165444069E-3</v>
      </c>
      <c r="H13" s="90">
        <v>0</v>
      </c>
      <c r="I13" s="90">
        <v>0</v>
      </c>
      <c r="J13" s="90">
        <v>0</v>
      </c>
      <c r="K13" s="90">
        <v>0</v>
      </c>
      <c r="L13" s="59">
        <v>0</v>
      </c>
      <c r="M13" s="59">
        <v>0</v>
      </c>
      <c r="N13" s="91">
        <f>D13/D$16*100</f>
        <v>0</v>
      </c>
      <c r="O13" s="92">
        <f t="shared" si="4"/>
        <v>0</v>
      </c>
      <c r="P13" s="92">
        <f t="shared" si="4"/>
        <v>3.6742410116969771E-4</v>
      </c>
      <c r="Q13" s="92">
        <f t="shared" si="4"/>
        <v>3.4577235406311824E-3</v>
      </c>
      <c r="R13" s="92">
        <f t="shared" si="4"/>
        <v>0</v>
      </c>
      <c r="S13" s="92">
        <f t="shared" si="4"/>
        <v>0</v>
      </c>
      <c r="T13" s="92">
        <f t="shared" si="5"/>
        <v>0</v>
      </c>
      <c r="U13" s="92">
        <f t="shared" si="5"/>
        <v>0</v>
      </c>
      <c r="V13" s="92">
        <f t="shared" si="5"/>
        <v>0</v>
      </c>
      <c r="W13" s="92">
        <f t="shared" si="5"/>
        <v>0</v>
      </c>
    </row>
    <row r="14" spans="2:23" x14ac:dyDescent="0.25">
      <c r="B14" s="57"/>
      <c r="C14" s="53" t="s">
        <v>48</v>
      </c>
      <c r="D14" s="59">
        <v>23.449645984960657</v>
      </c>
      <c r="E14" s="59">
        <v>24.491435005858101</v>
      </c>
      <c r="F14" s="59">
        <v>29.138365990490019</v>
      </c>
      <c r="G14" s="59">
        <v>29.081099132705042</v>
      </c>
      <c r="H14" s="59">
        <v>28.089545063012437</v>
      </c>
      <c r="I14" s="59">
        <v>32.26629103688343</v>
      </c>
      <c r="J14" s="90">
        <v>36.182571061698823</v>
      </c>
      <c r="K14" s="90">
        <v>38.007457696804693</v>
      </c>
      <c r="L14" s="59">
        <v>37.381596509796871</v>
      </c>
      <c r="M14" s="59">
        <v>55.682318510159817</v>
      </c>
      <c r="N14" s="83">
        <f t="shared" si="4"/>
        <v>21.724883749318888</v>
      </c>
      <c r="O14" s="84">
        <f t="shared" si="4"/>
        <v>21.809175275991873</v>
      </c>
      <c r="P14" s="84">
        <f t="shared" si="4"/>
        <v>22.17581695113854</v>
      </c>
      <c r="Q14" s="84">
        <f t="shared" si="4"/>
        <v>22.909575767527297</v>
      </c>
      <c r="R14" s="84">
        <f t="shared" si="4"/>
        <v>22.84588170786586</v>
      </c>
      <c r="S14" s="84">
        <f t="shared" si="4"/>
        <v>24.284383073349403</v>
      </c>
      <c r="T14" s="92">
        <f t="shared" ref="T14:W15" si="6">J14/J$16*100</f>
        <v>24.893772179586129</v>
      </c>
      <c r="U14" s="84">
        <f t="shared" si="6"/>
        <v>25.779678410931929</v>
      </c>
      <c r="V14" s="84">
        <f t="shared" si="6"/>
        <v>31.168100316058407</v>
      </c>
      <c r="W14" s="84">
        <f t="shared" si="6"/>
        <v>48.378247893574972</v>
      </c>
    </row>
    <row r="15" spans="2:23" x14ac:dyDescent="0.25">
      <c r="B15" s="57"/>
      <c r="C15" s="53" t="s">
        <v>31</v>
      </c>
      <c r="D15" s="59">
        <v>48.12245611634583</v>
      </c>
      <c r="E15" s="59">
        <v>46.717854012218275</v>
      </c>
      <c r="F15" s="59">
        <v>57.661596105075127</v>
      </c>
      <c r="G15" s="59">
        <v>58.33564319620961</v>
      </c>
      <c r="H15" s="59">
        <v>55.834852300906142</v>
      </c>
      <c r="I15" s="59">
        <v>59.510041869399572</v>
      </c>
      <c r="J15" s="59">
        <v>66.03494052454073</v>
      </c>
      <c r="K15" s="59">
        <v>62.035919853193178</v>
      </c>
      <c r="L15" s="59">
        <v>39.734317544692075</v>
      </c>
      <c r="M15" s="59">
        <v>1.3460069447557637</v>
      </c>
      <c r="N15" s="83">
        <f>D15/D$16*100</f>
        <v>44.582965795296495</v>
      </c>
      <c r="O15" s="84">
        <f t="shared" ref="O15:W16" si="7">E15/E$16*100</f>
        <v>41.601395199054828</v>
      </c>
      <c r="P15" s="84">
        <f t="shared" si="7"/>
        <v>43.883483403083069</v>
      </c>
      <c r="Q15" s="84">
        <f t="shared" si="7"/>
        <v>45.955788385178899</v>
      </c>
      <c r="R15" s="84">
        <f t="shared" si="7"/>
        <v>45.411786769104182</v>
      </c>
      <c r="S15" s="84">
        <f t="shared" si="7"/>
        <v>44.788682151772605</v>
      </c>
      <c r="T15" s="92">
        <f t="shared" si="6"/>
        <v>45.432337091449767</v>
      </c>
      <c r="U15" s="84">
        <f t="shared" si="6"/>
        <v>42.077691081035354</v>
      </c>
      <c r="V15" s="84">
        <f t="shared" si="6"/>
        <v>33.129756641038973</v>
      </c>
      <c r="W15" s="84">
        <f t="shared" si="6"/>
        <v>1.1694458740611968</v>
      </c>
    </row>
    <row r="16" spans="2:23" x14ac:dyDescent="0.25">
      <c r="B16" s="57"/>
      <c r="C16" s="85" t="s">
        <v>47</v>
      </c>
      <c r="D16" s="86">
        <f t="shared" ref="D16:M16" si="8">SUM(D11:D15)</f>
        <v>107.93910915954082</v>
      </c>
      <c r="E16" s="86">
        <f t="shared" si="8"/>
        <v>112.29876735787863</v>
      </c>
      <c r="F16" s="86">
        <f t="shared" si="8"/>
        <v>131.39703513377899</v>
      </c>
      <c r="G16" s="86">
        <f t="shared" si="8"/>
        <v>126.93861915123475</v>
      </c>
      <c r="H16" s="86">
        <f t="shared" si="8"/>
        <v>122.9523352269708</v>
      </c>
      <c r="I16" s="86">
        <f t="shared" si="8"/>
        <v>132.86848152339383</v>
      </c>
      <c r="J16" s="86">
        <f t="shared" si="8"/>
        <v>145.34788380272056</v>
      </c>
      <c r="K16" s="86">
        <f t="shared" si="8"/>
        <v>147.43185345821672</v>
      </c>
      <c r="L16" s="86">
        <f t="shared" si="8"/>
        <v>119.93543440482688</v>
      </c>
      <c r="M16" s="86">
        <f t="shared" si="8"/>
        <v>115.09784031999821</v>
      </c>
      <c r="N16" s="87">
        <f>D16/D$16*100</f>
        <v>100</v>
      </c>
      <c r="O16" s="88">
        <f t="shared" si="7"/>
        <v>100</v>
      </c>
      <c r="P16" s="88">
        <f t="shared" si="7"/>
        <v>100</v>
      </c>
      <c r="Q16" s="88">
        <f t="shared" si="7"/>
        <v>100</v>
      </c>
      <c r="R16" s="88">
        <f t="shared" si="7"/>
        <v>100</v>
      </c>
      <c r="S16" s="88">
        <f t="shared" si="7"/>
        <v>100</v>
      </c>
      <c r="T16" s="88">
        <f>J16/J$16*100</f>
        <v>100</v>
      </c>
      <c r="U16" s="88">
        <f t="shared" si="7"/>
        <v>100</v>
      </c>
      <c r="V16" s="88">
        <f t="shared" si="7"/>
        <v>100</v>
      </c>
      <c r="W16" s="88">
        <f t="shared" si="7"/>
        <v>100</v>
      </c>
    </row>
    <row r="17" spans="2:23" x14ac:dyDescent="0.25">
      <c r="B17" s="57" t="s">
        <v>4</v>
      </c>
      <c r="C17" s="53" t="s">
        <v>27</v>
      </c>
      <c r="D17" s="93">
        <v>3.805955735015663</v>
      </c>
      <c r="E17" s="93">
        <v>4.6968615258738771</v>
      </c>
      <c r="F17" s="93">
        <v>5.1287905167035879</v>
      </c>
      <c r="G17" s="93">
        <v>3.8019267901709628</v>
      </c>
      <c r="H17" s="93">
        <v>2.9078856917694798</v>
      </c>
      <c r="I17" s="93">
        <v>3.3410009524315645</v>
      </c>
      <c r="J17" s="93">
        <v>3.2560669107810698</v>
      </c>
      <c r="K17" s="93">
        <v>1.8281991772261903</v>
      </c>
      <c r="L17" s="93">
        <v>1.5451525556691093</v>
      </c>
      <c r="M17" s="93">
        <v>14.979791475265781</v>
      </c>
      <c r="N17" s="91">
        <f t="shared" ref="N17:N22" si="9">D17/D$22*100</f>
        <v>77.9248412701061</v>
      </c>
      <c r="O17" s="92">
        <f t="shared" ref="O17:W17" si="10">E17/E$22*100</f>
        <v>72.711256090897479</v>
      </c>
      <c r="P17" s="92">
        <f t="shared" si="10"/>
        <v>86.132211642768226</v>
      </c>
      <c r="Q17" s="92">
        <f t="shared" si="10"/>
        <v>82.003199388963793</v>
      </c>
      <c r="R17" s="92">
        <f t="shared" si="10"/>
        <v>74.953300062071492</v>
      </c>
      <c r="S17" s="92">
        <f t="shared" si="10"/>
        <v>72.287944003193772</v>
      </c>
      <c r="T17" s="92">
        <f t="shared" si="10"/>
        <v>68.914167139820933</v>
      </c>
      <c r="U17" s="92">
        <f t="shared" si="10"/>
        <v>61.138837112650123</v>
      </c>
      <c r="V17" s="92">
        <f t="shared" si="10"/>
        <v>60.111372359325557</v>
      </c>
      <c r="W17" s="92">
        <f t="shared" si="10"/>
        <v>85.548797636684753</v>
      </c>
    </row>
    <row r="18" spans="2:23" x14ac:dyDescent="0.25">
      <c r="B18" s="57"/>
      <c r="C18" s="53" t="s">
        <v>25</v>
      </c>
      <c r="D18" s="59">
        <v>0.46190021713802337</v>
      </c>
      <c r="E18" s="59">
        <v>0.29137299758654694</v>
      </c>
      <c r="F18" s="59">
        <v>0.27866077100716102</v>
      </c>
      <c r="G18" s="59">
        <v>0.20845181072216137</v>
      </c>
      <c r="H18" s="59">
        <v>8.3685700940527727E-2</v>
      </c>
      <c r="I18" s="59">
        <v>0.30425730518789296</v>
      </c>
      <c r="J18" s="59">
        <v>0.32810360035026986</v>
      </c>
      <c r="K18" s="59">
        <v>8.3434832667101874E-2</v>
      </c>
      <c r="L18" s="93">
        <v>8.0031000314753173E-2</v>
      </c>
      <c r="M18" s="93">
        <v>7.6825771055618136E-2</v>
      </c>
      <c r="N18" s="91">
        <f t="shared" si="9"/>
        <v>9.4571517929017315</v>
      </c>
      <c r="O18" s="92">
        <f t="shared" ref="O18:W22" si="11">E18/E$22*100</f>
        <v>4.5106921992012694</v>
      </c>
      <c r="P18" s="92">
        <f t="shared" si="11"/>
        <v>4.6797911567564441</v>
      </c>
      <c r="Q18" s="92">
        <f t="shared" si="11"/>
        <v>4.4960664265897874</v>
      </c>
      <c r="R18" s="92">
        <f t="shared" si="11"/>
        <v>2.1570722230430102</v>
      </c>
      <c r="S18" s="92">
        <f t="shared" si="11"/>
        <v>6.5830975067450419</v>
      </c>
      <c r="T18" s="92">
        <f t="shared" si="11"/>
        <v>6.9442634237180192</v>
      </c>
      <c r="U18" s="92">
        <f t="shared" si="11"/>
        <v>2.7902368119948213</v>
      </c>
      <c r="V18" s="92">
        <f t="shared" si="11"/>
        <v>3.1134616724794419</v>
      </c>
      <c r="W18" s="92">
        <f t="shared" si="11"/>
        <v>0.4387479192999072</v>
      </c>
    </row>
    <row r="19" spans="2:23" x14ac:dyDescent="0.25">
      <c r="B19" s="57"/>
      <c r="C19" s="53" t="s">
        <v>96</v>
      </c>
      <c r="D19" s="59">
        <v>4.0209443890819818E-2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0.33029484571086187</v>
      </c>
      <c r="K19" s="59">
        <v>0.32035204180643378</v>
      </c>
      <c r="L19" s="93">
        <v>0.18405119173519777</v>
      </c>
      <c r="M19" s="93">
        <v>4.3075307991872688E-2</v>
      </c>
      <c r="N19" s="91">
        <f t="shared" si="9"/>
        <v>0.82326615202698261</v>
      </c>
      <c r="O19" s="92">
        <f t="shared" si="11"/>
        <v>0</v>
      </c>
      <c r="P19" s="92">
        <f t="shared" si="11"/>
        <v>0</v>
      </c>
      <c r="Q19" s="92">
        <f t="shared" si="11"/>
        <v>0</v>
      </c>
      <c r="R19" s="92">
        <f t="shared" si="11"/>
        <v>0</v>
      </c>
      <c r="S19" s="92">
        <f t="shared" si="11"/>
        <v>0</v>
      </c>
      <c r="T19" s="92">
        <f t="shared" si="11"/>
        <v>6.99064080267304</v>
      </c>
      <c r="U19" s="92">
        <f t="shared" si="11"/>
        <v>10.713248067655817</v>
      </c>
      <c r="V19" s="92">
        <f t="shared" si="11"/>
        <v>7.1601795427773496</v>
      </c>
      <c r="W19" s="92">
        <f t="shared" si="11"/>
        <v>0.24600080799650811</v>
      </c>
    </row>
    <row r="20" spans="2:23" x14ac:dyDescent="0.25">
      <c r="B20" s="57"/>
      <c r="C20" s="53" t="s">
        <v>48</v>
      </c>
      <c r="D20" s="59">
        <v>0.11978718293095007</v>
      </c>
      <c r="E20" s="59">
        <v>0.1295976701397723</v>
      </c>
      <c r="F20" s="59">
        <v>0</v>
      </c>
      <c r="G20" s="59">
        <v>0</v>
      </c>
      <c r="H20" s="59">
        <v>7.6196918408483985E-2</v>
      </c>
      <c r="I20" s="59">
        <v>5.0290505597638716E-2</v>
      </c>
      <c r="J20" s="59">
        <v>7.0554948936869713E-2</v>
      </c>
      <c r="K20" s="59">
        <v>4.8123204709033508E-2</v>
      </c>
      <c r="L20" s="93">
        <v>4.339616411435738E-3</v>
      </c>
      <c r="M20" s="93">
        <v>1.9235429871924785</v>
      </c>
      <c r="N20" s="91">
        <f t="shared" si="9"/>
        <v>2.4525764002478687</v>
      </c>
      <c r="O20" s="92">
        <f t="shared" si="11"/>
        <v>2.00627787947472</v>
      </c>
      <c r="P20" s="92">
        <f t="shared" si="11"/>
        <v>0</v>
      </c>
      <c r="Q20" s="92">
        <v>0</v>
      </c>
      <c r="R20" s="92">
        <v>0</v>
      </c>
      <c r="S20" s="92">
        <v>0</v>
      </c>
      <c r="T20" s="92">
        <f t="shared" si="11"/>
        <v>1.4932848976406972</v>
      </c>
      <c r="U20" s="92">
        <f t="shared" si="11"/>
        <v>1.6093414824244285</v>
      </c>
      <c r="V20" s="92">
        <f t="shared" si="11"/>
        <v>0.16882494679723806</v>
      </c>
      <c r="W20" s="92">
        <f t="shared" si="11"/>
        <v>10.985252366730542</v>
      </c>
    </row>
    <row r="21" spans="2:23" x14ac:dyDescent="0.25">
      <c r="B21" s="57"/>
      <c r="C21" s="53" t="s">
        <v>31</v>
      </c>
      <c r="D21" s="59">
        <v>0.45628407498744628</v>
      </c>
      <c r="E21" s="59">
        <v>1.3417749956942056</v>
      </c>
      <c r="F21" s="59">
        <v>0.54710441088799766</v>
      </c>
      <c r="G21" s="59">
        <v>0.62593658985617229</v>
      </c>
      <c r="H21" s="59">
        <v>0.81182830352203295</v>
      </c>
      <c r="I21" s="59">
        <v>0.92624674985484146</v>
      </c>
      <c r="J21" s="59">
        <v>0.73979470094485744</v>
      </c>
      <c r="K21" s="59">
        <v>0.71013272980644926</v>
      </c>
      <c r="L21" s="93">
        <v>0.7569085495396618</v>
      </c>
      <c r="M21" s="93">
        <v>0.48699474704034434</v>
      </c>
      <c r="N21" s="91">
        <f t="shared" si="9"/>
        <v>9.3421643847173144</v>
      </c>
      <c r="O21" s="92">
        <f t="shared" si="11"/>
        <v>20.771773830426536</v>
      </c>
      <c r="P21" s="92">
        <f t="shared" si="11"/>
        <v>9.1879972004753405</v>
      </c>
      <c r="Q21" s="92">
        <f t="shared" si="11"/>
        <v>13.500734184446417</v>
      </c>
      <c r="R21" s="92">
        <f t="shared" si="11"/>
        <v>20.925585419329874</v>
      </c>
      <c r="S21" s="92">
        <f t="shared" si="11"/>
        <v>20.040842292462205</v>
      </c>
      <c r="T21" s="92">
        <f>J21/J$22*100</f>
        <v>15.657643736147314</v>
      </c>
      <c r="U21" s="92">
        <f>K21/K$22*100</f>
        <v>23.748336525274809</v>
      </c>
      <c r="V21" s="92">
        <f>L21/L$22*100</f>
        <v>29.446161478620425</v>
      </c>
      <c r="W21" s="92">
        <f>M21/M$22*100</f>
        <v>2.7812012692882768</v>
      </c>
    </row>
    <row r="22" spans="2:23" ht="14.25" thickBot="1" x14ac:dyDescent="0.3">
      <c r="B22" s="61"/>
      <c r="C22" s="61" t="s">
        <v>47</v>
      </c>
      <c r="D22" s="94">
        <f t="shared" ref="D22:J22" si="12">SUM(D17:D21)</f>
        <v>4.8841366539629032</v>
      </c>
      <c r="E22" s="94">
        <f t="shared" si="12"/>
        <v>6.4596071892944016</v>
      </c>
      <c r="F22" s="94">
        <f t="shared" si="12"/>
        <v>5.954555698598746</v>
      </c>
      <c r="G22" s="94">
        <f t="shared" si="12"/>
        <v>4.6363151907492961</v>
      </c>
      <c r="H22" s="94">
        <f t="shared" si="12"/>
        <v>3.8795966146405245</v>
      </c>
      <c r="I22" s="94">
        <f t="shared" si="12"/>
        <v>4.6217955130719375</v>
      </c>
      <c r="J22" s="94">
        <f t="shared" si="12"/>
        <v>4.7248150067239285</v>
      </c>
      <c r="K22" s="94">
        <f>SUM(K17:K21)</f>
        <v>2.9902419862152088</v>
      </c>
      <c r="L22" s="94">
        <f>SUM(L17:L21)</f>
        <v>2.5704829136701575</v>
      </c>
      <c r="M22" s="94">
        <f>SUM(M17:M21)</f>
        <v>17.510230288546097</v>
      </c>
      <c r="N22" s="95">
        <f t="shared" si="9"/>
        <v>100</v>
      </c>
      <c r="O22" s="96">
        <f t="shared" si="11"/>
        <v>100</v>
      </c>
      <c r="P22" s="96">
        <f t="shared" si="11"/>
        <v>100</v>
      </c>
      <c r="Q22" s="96">
        <f t="shared" si="11"/>
        <v>100</v>
      </c>
      <c r="R22" s="96">
        <f t="shared" si="11"/>
        <v>100</v>
      </c>
      <c r="S22" s="96">
        <f t="shared" si="11"/>
        <v>100</v>
      </c>
      <c r="T22" s="96">
        <f t="shared" si="11"/>
        <v>100</v>
      </c>
      <c r="U22" s="96">
        <f>K22/K$22*100</f>
        <v>100</v>
      </c>
      <c r="V22" s="96">
        <f>L22/L$22*100</f>
        <v>100</v>
      </c>
      <c r="W22" s="96">
        <f>M22/M$22*100</f>
        <v>100</v>
      </c>
    </row>
    <row r="23" spans="2:23" x14ac:dyDescent="0.25">
      <c r="B23" s="69" t="s">
        <v>117</v>
      </c>
      <c r="C23" s="69"/>
      <c r="D23" s="69"/>
      <c r="E23" s="69"/>
      <c r="F23" s="69"/>
      <c r="G23" s="69"/>
      <c r="H23" s="69"/>
      <c r="I23" s="69"/>
      <c r="J23" s="69"/>
      <c r="K23" s="97"/>
      <c r="L23" s="97"/>
      <c r="M23" s="97"/>
    </row>
    <row r="24" spans="2:23" x14ac:dyDescent="0.25">
      <c r="B24" s="57" t="s">
        <v>107</v>
      </c>
      <c r="E24" s="60"/>
      <c r="F24" s="60"/>
      <c r="G24" s="60"/>
      <c r="H24" s="60"/>
      <c r="I24" s="60"/>
      <c r="J24" s="60"/>
      <c r="K24" s="60"/>
      <c r="L24" s="60"/>
      <c r="M24" s="60"/>
      <c r="N24" s="31"/>
    </row>
    <row r="25" spans="2:23" x14ac:dyDescent="0.25">
      <c r="B25" s="57" t="s">
        <v>108</v>
      </c>
      <c r="G25" s="60"/>
      <c r="H25" s="60"/>
      <c r="I25" s="60"/>
      <c r="J25" s="60"/>
      <c r="K25" s="60"/>
      <c r="L25" s="60"/>
      <c r="M25" s="60"/>
    </row>
    <row r="26" spans="2:23" x14ac:dyDescent="0.25">
      <c r="F26" s="63"/>
      <c r="G26" s="63"/>
      <c r="H26" s="63"/>
      <c r="I26" s="63"/>
      <c r="J26" s="63"/>
      <c r="K26" s="60"/>
      <c r="L26" s="60"/>
      <c r="M26" s="60"/>
    </row>
    <row r="27" spans="2:23" x14ac:dyDescent="0.25">
      <c r="B27" s="65"/>
      <c r="F27" s="63"/>
      <c r="G27" s="63"/>
      <c r="H27" s="63"/>
      <c r="I27" s="63"/>
      <c r="J27" s="63"/>
      <c r="K27" s="63"/>
      <c r="L27" s="63"/>
      <c r="M27" s="63"/>
    </row>
    <row r="28" spans="2:23" x14ac:dyDescent="0.25">
      <c r="B28" s="65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2:23" x14ac:dyDescent="0.25">
      <c r="B29" s="65"/>
      <c r="C29" s="65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2:23" x14ac:dyDescent="0.25">
      <c r="B30" s="65"/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2:23" x14ac:dyDescent="0.25">
      <c r="B31" s="65"/>
      <c r="C31" s="65"/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2:23" x14ac:dyDescent="0.25">
      <c r="B32" s="65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2:13" x14ac:dyDescent="0.25">
      <c r="B33" s="50"/>
      <c r="C33" s="65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2:13" x14ac:dyDescent="0.25">
      <c r="B34" s="65"/>
      <c r="C34" s="65"/>
      <c r="D34" s="99"/>
      <c r="E34" s="99"/>
      <c r="F34" s="99"/>
      <c r="G34" s="99"/>
      <c r="H34" s="99"/>
      <c r="I34" s="99"/>
      <c r="J34" s="99"/>
      <c r="K34" s="99"/>
      <c r="L34" s="99"/>
      <c r="M34" s="99"/>
    </row>
    <row r="35" spans="2:13" x14ac:dyDescent="0.25">
      <c r="B35" s="65"/>
      <c r="C35" s="65"/>
      <c r="D35" s="100"/>
      <c r="E35" s="100"/>
      <c r="F35" s="100"/>
      <c r="G35" s="100"/>
      <c r="H35" s="100"/>
      <c r="I35" s="100"/>
      <c r="J35" s="100"/>
      <c r="K35" s="100"/>
      <c r="L35" s="100"/>
      <c r="M35" s="100"/>
    </row>
    <row r="36" spans="2:13" x14ac:dyDescent="0.25">
      <c r="B36" s="50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2:13" x14ac:dyDescent="0.25">
      <c r="B37" s="5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2:13" x14ac:dyDescent="0.2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2:13" x14ac:dyDescent="0.25">
      <c r="B39" s="50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2:13" x14ac:dyDescent="0.25">
      <c r="B40" s="50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2:13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2" spans="2:13" x14ac:dyDescent="0.25">
      <c r="B42" s="50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2:13" x14ac:dyDescent="0.25">
      <c r="B43" s="50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2:13" x14ac:dyDescent="0.25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2:13" x14ac:dyDescent="0.25">
      <c r="B45" s="50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2:13" x14ac:dyDescent="0.25">
      <c r="B46" s="50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N24"/>
  <sheetViews>
    <sheetView workbookViewId="0">
      <selection activeCell="H26" sqref="H26"/>
    </sheetView>
  </sheetViews>
  <sheetFormatPr defaultColWidth="10.28515625" defaultRowHeight="13.5" x14ac:dyDescent="0.25"/>
  <cols>
    <col min="1" max="1" width="4.5703125" style="50" customWidth="1"/>
    <col min="2" max="2" width="14" style="50" customWidth="1"/>
    <col min="3" max="3" width="10.28515625" style="50"/>
    <col min="4" max="4" width="11" style="50" bestFit="1" customWidth="1"/>
    <col min="5" max="5" width="9.7109375" style="50" customWidth="1"/>
    <col min="6" max="6" width="9.5703125" style="50" customWidth="1"/>
    <col min="7" max="7" width="9.28515625" style="50" customWidth="1"/>
    <col min="8" max="10" width="10.28515625" style="50"/>
    <col min="11" max="11" width="9.7109375" style="50" customWidth="1"/>
    <col min="12" max="12" width="8.42578125" style="50" customWidth="1"/>
    <col min="13" max="13" width="9.42578125" style="50" customWidth="1"/>
    <col min="14" max="16384" width="10.28515625" style="50"/>
  </cols>
  <sheetData>
    <row r="2" spans="2:13" x14ac:dyDescent="0.25">
      <c r="B2" s="67" t="s">
        <v>66</v>
      </c>
    </row>
    <row r="3" spans="2:13" ht="18" customHeight="1" thickBot="1" x14ac:dyDescent="0.3">
      <c r="B3" s="54"/>
      <c r="C3" s="54" t="s">
        <v>5</v>
      </c>
      <c r="D3" s="56" t="s">
        <v>70</v>
      </c>
      <c r="E3" s="56" t="s">
        <v>92</v>
      </c>
      <c r="F3" s="56" t="s">
        <v>94</v>
      </c>
      <c r="G3" s="56" t="s">
        <v>95</v>
      </c>
      <c r="H3" s="56" t="s">
        <v>98</v>
      </c>
      <c r="I3" s="56" t="s">
        <v>103</v>
      </c>
      <c r="J3" s="56" t="s">
        <v>105</v>
      </c>
      <c r="K3" s="56" t="s">
        <v>106</v>
      </c>
      <c r="L3" s="56" t="s">
        <v>111</v>
      </c>
      <c r="M3" s="56" t="s">
        <v>114</v>
      </c>
    </row>
    <row r="4" spans="2:13" x14ac:dyDescent="0.25">
      <c r="B4" s="104" t="s">
        <v>2</v>
      </c>
      <c r="C4" s="105" t="s">
        <v>50</v>
      </c>
      <c r="D4" s="59">
        <f>'Graph Overall'!C4</f>
        <v>143.07660487944642</v>
      </c>
      <c r="E4" s="59">
        <f>'Graph Overall'!D4</f>
        <v>160.66002630342768</v>
      </c>
      <c r="F4" s="59">
        <f>'Graph Overall'!E4</f>
        <v>192.17505839725939</v>
      </c>
      <c r="G4" s="59">
        <f>'Graph Overall'!F4</f>
        <v>184.23648374576985</v>
      </c>
      <c r="H4" s="59">
        <f>'Graph Overall'!G4</f>
        <v>166.60076576016027</v>
      </c>
      <c r="I4" s="59">
        <f>'Graph Overall'!H4</f>
        <v>188.93234254334561</v>
      </c>
      <c r="J4" s="59">
        <f>'Graph Overall'!I4</f>
        <v>177.25806500403479</v>
      </c>
      <c r="K4" s="59">
        <f>'Graph Overall'!J4</f>
        <v>169.91310837076065</v>
      </c>
      <c r="L4" s="59">
        <f>'Graph Overall'!K4</f>
        <v>118.7165060116656</v>
      </c>
      <c r="M4" s="59">
        <f>'Graph Overall'!L4</f>
        <v>149.26041851331792</v>
      </c>
    </row>
    <row r="5" spans="2:13" x14ac:dyDescent="0.25">
      <c r="B5" s="106"/>
      <c r="C5" s="107" t="s">
        <v>47</v>
      </c>
      <c r="D5" s="59">
        <f>'Graph EAC'!C5</f>
        <v>9.6636589928408831</v>
      </c>
      <c r="E5" s="59">
        <f>'Graph EAC'!D5</f>
        <v>19.645557172607305</v>
      </c>
      <c r="F5" s="59">
        <f>'Graph EAC'!E5</f>
        <v>18.919022202732268</v>
      </c>
      <c r="G5" s="59">
        <f>'Graph EAC'!F5</f>
        <v>14.465930110113366</v>
      </c>
      <c r="H5" s="59">
        <f>'Graph EAC'!G5</f>
        <v>21.786564588234643</v>
      </c>
      <c r="I5" s="59">
        <f>'Graph EAC'!H5</f>
        <v>31.91333009727466</v>
      </c>
      <c r="J5" s="59">
        <f>'Graph EAC'!I5</f>
        <v>12.298412100698183</v>
      </c>
      <c r="K5" s="59">
        <f>'Graph EAC'!J5</f>
        <v>18.334546693539753</v>
      </c>
      <c r="L5" s="59">
        <f>'Graph EAC'!K5</f>
        <v>23.42</v>
      </c>
      <c r="M5" s="59">
        <f>'Graph EAC'!L5</f>
        <v>41.553811432169098</v>
      </c>
    </row>
    <row r="6" spans="2:13" x14ac:dyDescent="0.25">
      <c r="B6" s="108" t="s">
        <v>3</v>
      </c>
      <c r="C6" s="109" t="s">
        <v>50</v>
      </c>
      <c r="D6" s="110">
        <f>'Graph Overall'!C5</f>
        <v>651.99556355285495</v>
      </c>
      <c r="E6" s="110">
        <f>'Graph Overall'!D5</f>
        <v>676.2702355353058</v>
      </c>
      <c r="F6" s="110">
        <f>'Graph Overall'!E5</f>
        <v>875.01839675230258</v>
      </c>
      <c r="G6" s="110">
        <f>'Graph Overall'!F5</f>
        <v>743.14907160445523</v>
      </c>
      <c r="H6" s="110">
        <f>'Graph Overall'!G5</f>
        <v>716.72727381112657</v>
      </c>
      <c r="I6" s="110">
        <f>'Graph Overall'!H5</f>
        <v>679.30980934064826</v>
      </c>
      <c r="J6" s="110">
        <f>'Graph Overall'!I5</f>
        <v>732.93875669214344</v>
      </c>
      <c r="K6" s="110">
        <f>'Graph Overall'!J5</f>
        <v>841.92176259639621</v>
      </c>
      <c r="L6" s="110">
        <f>'Graph Overall'!K5</f>
        <v>739.97447281692416</v>
      </c>
      <c r="M6" s="110">
        <f>'Graph Overall'!L5</f>
        <v>822.60465220444553</v>
      </c>
    </row>
    <row r="7" spans="2:13" x14ac:dyDescent="0.25">
      <c r="B7" s="106"/>
      <c r="C7" s="107" t="s">
        <v>47</v>
      </c>
      <c r="D7" s="58">
        <f>'Graph EAC'!C6</f>
        <v>107.93910915954082</v>
      </c>
      <c r="E7" s="58">
        <f>'Graph EAC'!D6</f>
        <v>112.29876735787863</v>
      </c>
      <c r="F7" s="58">
        <f>'Graph EAC'!E6</f>
        <v>131.39703513377899</v>
      </c>
      <c r="G7" s="58">
        <f>'Graph EAC'!F6</f>
        <v>126.93861915123475</v>
      </c>
      <c r="H7" s="58">
        <f>'Graph EAC'!G6</f>
        <v>122.9523352269708</v>
      </c>
      <c r="I7" s="58">
        <f>'Graph EAC'!H6</f>
        <v>132.86848152339383</v>
      </c>
      <c r="J7" s="58">
        <f>'Graph EAC'!I6</f>
        <v>145.34788380272056</v>
      </c>
      <c r="K7" s="58">
        <f>'Graph EAC'!J6</f>
        <v>147.43185345821672</v>
      </c>
      <c r="L7" s="58">
        <f>'Graph EAC'!K6</f>
        <v>119.93543440482688</v>
      </c>
      <c r="M7" s="58">
        <f>'Graph EAC'!L6</f>
        <v>115.09784031999821</v>
      </c>
    </row>
    <row r="8" spans="2:13" x14ac:dyDescent="0.25">
      <c r="B8" s="108" t="s">
        <v>4</v>
      </c>
      <c r="C8" s="109" t="s">
        <v>50</v>
      </c>
      <c r="D8" s="110">
        <f>'Graph Overall'!C6</f>
        <v>59.1617608180999</v>
      </c>
      <c r="E8" s="110">
        <f>'Graph Overall'!D6</f>
        <v>70.30746906289319</v>
      </c>
      <c r="F8" s="110">
        <f>'Graph Overall'!E6</f>
        <v>67.195122161116345</v>
      </c>
      <c r="G8" s="110">
        <f>'Graph Overall'!F6</f>
        <v>71.450011808650856</v>
      </c>
      <c r="H8" s="110">
        <f>'Graph Overall'!G6</f>
        <v>77.49238558247022</v>
      </c>
      <c r="I8" s="110">
        <f>'Graph Overall'!H6</f>
        <v>79.223008393437198</v>
      </c>
      <c r="J8" s="110">
        <f>'Graph Overall'!I6</f>
        <v>77.100039684055133</v>
      </c>
      <c r="K8" s="110">
        <f>'Graph Overall'!J6</f>
        <v>78.507320546725637</v>
      </c>
      <c r="L8" s="110">
        <f>'Graph Overall'!K6</f>
        <v>84.640964856605763</v>
      </c>
      <c r="M8" s="110">
        <f>'Graph Overall'!L6</f>
        <v>101.7327245029666</v>
      </c>
    </row>
    <row r="9" spans="2:13" x14ac:dyDescent="0.25">
      <c r="B9" s="106"/>
      <c r="C9" s="107" t="s">
        <v>47</v>
      </c>
      <c r="D9" s="101">
        <f>'Graph EAC'!C7</f>
        <v>4.8841366539629032</v>
      </c>
      <c r="E9" s="101">
        <f>'Graph EAC'!D7</f>
        <v>6.4596071892944016</v>
      </c>
      <c r="F9" s="101">
        <f>'Graph EAC'!E7</f>
        <v>5.954555698598746</v>
      </c>
      <c r="G9" s="101">
        <f>'Graph EAC'!F7</f>
        <v>4.6363151907492961</v>
      </c>
      <c r="H9" s="111">
        <f>'Graph EAC'!G7</f>
        <v>3.8795966146405245</v>
      </c>
      <c r="I9" s="111">
        <f>'Graph EAC'!H7</f>
        <v>4.6217955130719375</v>
      </c>
      <c r="J9" s="111">
        <f>'Graph EAC'!I7</f>
        <v>4.7248150067239285</v>
      </c>
      <c r="K9" s="111">
        <f>'Graph EAC'!J7</f>
        <v>2.9902419862152088</v>
      </c>
      <c r="L9" s="111">
        <f>'Graph EAC'!K7</f>
        <v>2.5704829136701575</v>
      </c>
      <c r="M9" s="111">
        <f>'Graph EAC'!L7</f>
        <v>17.510230288546097</v>
      </c>
    </row>
    <row r="10" spans="2:13" x14ac:dyDescent="0.25">
      <c r="B10" s="108" t="s">
        <v>20</v>
      </c>
      <c r="C10" s="109" t="s">
        <v>50</v>
      </c>
      <c r="D10" s="110">
        <f t="shared" ref="D10:M10" si="0">+D4+D6+D8</f>
        <v>854.23392925040127</v>
      </c>
      <c r="E10" s="110">
        <f t="shared" si="0"/>
        <v>907.23773090162672</v>
      </c>
      <c r="F10" s="110">
        <f t="shared" si="0"/>
        <v>1134.3885773106783</v>
      </c>
      <c r="G10" s="110">
        <f t="shared" si="0"/>
        <v>998.83556715887596</v>
      </c>
      <c r="H10" s="59">
        <f t="shared" si="0"/>
        <v>960.82042515375701</v>
      </c>
      <c r="I10" s="59">
        <f t="shared" si="0"/>
        <v>947.4651602774311</v>
      </c>
      <c r="J10" s="59">
        <f t="shared" si="0"/>
        <v>987.29686138023328</v>
      </c>
      <c r="K10" s="59">
        <f t="shared" si="0"/>
        <v>1090.3421915138824</v>
      </c>
      <c r="L10" s="59">
        <f t="shared" si="0"/>
        <v>943.33194368519548</v>
      </c>
      <c r="M10" s="59">
        <f t="shared" si="0"/>
        <v>1073.5977952207302</v>
      </c>
    </row>
    <row r="11" spans="2:13" x14ac:dyDescent="0.25">
      <c r="B11" s="106"/>
      <c r="C11" s="107" t="s">
        <v>47</v>
      </c>
      <c r="D11" s="112">
        <f t="shared" ref="D11:M11" si="1">D5+D7+D9</f>
        <v>122.4869048063446</v>
      </c>
      <c r="E11" s="112">
        <f t="shared" si="1"/>
        <v>138.40393171978033</v>
      </c>
      <c r="F11" s="112">
        <f t="shared" si="1"/>
        <v>156.27061303510999</v>
      </c>
      <c r="G11" s="112">
        <f t="shared" si="1"/>
        <v>146.0408644520974</v>
      </c>
      <c r="H11" s="111">
        <f t="shared" si="1"/>
        <v>148.61849642984598</v>
      </c>
      <c r="I11" s="111">
        <f t="shared" si="1"/>
        <v>169.40360713374042</v>
      </c>
      <c r="J11" s="111">
        <f t="shared" si="1"/>
        <v>162.37111091014268</v>
      </c>
      <c r="K11" s="111">
        <f t="shared" si="1"/>
        <v>168.75664213797168</v>
      </c>
      <c r="L11" s="111">
        <f t="shared" si="1"/>
        <v>145.92591731849706</v>
      </c>
      <c r="M11" s="111">
        <f t="shared" si="1"/>
        <v>174.16188204071341</v>
      </c>
    </row>
    <row r="12" spans="2:13" x14ac:dyDescent="0.25">
      <c r="B12" s="108" t="s">
        <v>21</v>
      </c>
      <c r="C12" s="109" t="s">
        <v>50</v>
      </c>
      <c r="D12" s="113">
        <f t="shared" ref="D12:M12" si="2">D4+D8-D6</f>
        <v>-449.75719785530862</v>
      </c>
      <c r="E12" s="113">
        <f t="shared" si="2"/>
        <v>-445.30274016898494</v>
      </c>
      <c r="F12" s="113">
        <f t="shared" si="2"/>
        <v>-615.64821619392683</v>
      </c>
      <c r="G12" s="113">
        <f t="shared" si="2"/>
        <v>-487.4625760500345</v>
      </c>
      <c r="H12" s="59">
        <f t="shared" si="2"/>
        <v>-472.63412246849606</v>
      </c>
      <c r="I12" s="59">
        <f t="shared" si="2"/>
        <v>-411.15445840386542</v>
      </c>
      <c r="J12" s="59">
        <f t="shared" si="2"/>
        <v>-478.58065200405349</v>
      </c>
      <c r="K12" s="59">
        <f t="shared" si="2"/>
        <v>-593.50133367890999</v>
      </c>
      <c r="L12" s="59">
        <f t="shared" si="2"/>
        <v>-536.61700194865284</v>
      </c>
      <c r="M12" s="59">
        <f t="shared" si="2"/>
        <v>-571.61150918816099</v>
      </c>
    </row>
    <row r="13" spans="2:13" ht="14.25" thickBot="1" x14ac:dyDescent="0.3">
      <c r="B13" s="114"/>
      <c r="C13" s="115" t="s">
        <v>47</v>
      </c>
      <c r="D13" s="62">
        <f>+D5+D9-D7</f>
        <v>-93.391313512737028</v>
      </c>
      <c r="E13" s="62">
        <f t="shared" ref="E13:M13" si="3">+E5+E9-E7</f>
        <v>-86.193602995976931</v>
      </c>
      <c r="F13" s="62">
        <f t="shared" si="3"/>
        <v>-106.52345723244797</v>
      </c>
      <c r="G13" s="62">
        <f t="shared" si="3"/>
        <v>-107.83637385037208</v>
      </c>
      <c r="H13" s="62">
        <f t="shared" si="3"/>
        <v>-97.286174024095629</v>
      </c>
      <c r="I13" s="62">
        <f t="shared" si="3"/>
        <v>-96.333355913047228</v>
      </c>
      <c r="J13" s="62">
        <f t="shared" si="3"/>
        <v>-128.32465669529844</v>
      </c>
      <c r="K13" s="62">
        <f t="shared" si="3"/>
        <v>-126.10706477846176</v>
      </c>
      <c r="L13" s="62">
        <f t="shared" si="3"/>
        <v>-93.944951491156715</v>
      </c>
      <c r="M13" s="62">
        <f t="shared" si="3"/>
        <v>-56.033798599283017</v>
      </c>
    </row>
    <row r="14" spans="2:13" x14ac:dyDescent="0.25">
      <c r="B14" s="116" t="s">
        <v>117</v>
      </c>
      <c r="C14" s="116"/>
      <c r="K14" s="60"/>
    </row>
    <row r="15" spans="2:13" x14ac:dyDescent="0.25">
      <c r="B15" s="57" t="s">
        <v>107</v>
      </c>
      <c r="D15" s="117"/>
      <c r="J15" s="60"/>
      <c r="K15" s="60"/>
      <c r="M15" s="60"/>
    </row>
    <row r="16" spans="2:13" x14ac:dyDescent="0.25">
      <c r="B16" s="57" t="s">
        <v>108</v>
      </c>
      <c r="G16" s="60"/>
      <c r="K16" s="60"/>
    </row>
    <row r="17" spans="3:14" x14ac:dyDescent="0.25">
      <c r="C17" s="116"/>
      <c r="K17" s="60"/>
    </row>
    <row r="18" spans="3:14" x14ac:dyDescent="0.25">
      <c r="C18" s="116"/>
      <c r="J18" s="63"/>
      <c r="K18" s="60"/>
    </row>
    <row r="19" spans="3:14" x14ac:dyDescent="0.25">
      <c r="C19" s="116"/>
      <c r="L19" s="60"/>
    </row>
    <row r="20" spans="3:14" x14ac:dyDescent="0.25">
      <c r="C20" s="116"/>
    </row>
    <row r="24" spans="3:14" x14ac:dyDescent="0.25">
      <c r="N24" s="20"/>
    </row>
  </sheetData>
  <pageMargins left="0.7" right="0.7" top="0.75" bottom="0.75" header="0.3" footer="0.3"/>
  <pageSetup orientation="portrait" horizontalDpi="1200" verticalDpi="1200" r:id="rId1"/>
  <ignoredErrors>
    <ignoredError sqref="D8:M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O33"/>
  <sheetViews>
    <sheetView workbookViewId="0">
      <selection activeCell="H32" sqref="H32"/>
    </sheetView>
  </sheetViews>
  <sheetFormatPr defaultRowHeight="13.5" x14ac:dyDescent="0.25"/>
  <cols>
    <col min="1" max="1" width="18.42578125" style="50" customWidth="1"/>
    <col min="2" max="2" width="12.85546875" style="50" customWidth="1"/>
    <col min="3" max="3" width="8.7109375" style="50" customWidth="1"/>
    <col min="4" max="4" width="8.28515625" style="50" customWidth="1"/>
    <col min="5" max="5" width="8.85546875" style="50" customWidth="1"/>
    <col min="6" max="6" width="9" style="50" customWidth="1"/>
    <col min="7" max="7" width="8.7109375" style="50" customWidth="1"/>
    <col min="8" max="8" width="8.85546875" style="50" customWidth="1"/>
    <col min="9" max="9" width="8.7109375" style="50" customWidth="1"/>
    <col min="10" max="10" width="9.28515625" style="63" customWidth="1"/>
    <col min="11" max="11" width="9.140625" style="50" customWidth="1"/>
    <col min="12" max="12" width="9.85546875" style="60" bestFit="1" customWidth="1"/>
    <col min="13" max="13" width="9.140625" style="117"/>
    <col min="14" max="16384" width="9.140625" style="50"/>
  </cols>
  <sheetData>
    <row r="1" spans="1:14" x14ac:dyDescent="0.25">
      <c r="D1" s="51"/>
    </row>
    <row r="2" spans="1:14" x14ac:dyDescent="0.25">
      <c r="A2" s="67" t="s">
        <v>51</v>
      </c>
      <c r="D2" s="51"/>
    </row>
    <row r="3" spans="1:14" ht="14.25" thickBot="1" x14ac:dyDescent="0.3">
      <c r="C3" s="67"/>
      <c r="D3" s="67"/>
      <c r="E3" s="67"/>
      <c r="F3" s="67"/>
      <c r="G3" s="67"/>
      <c r="H3" s="67"/>
      <c r="I3" s="67"/>
      <c r="J3" s="98"/>
      <c r="K3" s="67"/>
      <c r="L3" s="118"/>
    </row>
    <row r="4" spans="1:14" ht="14.25" thickBot="1" x14ac:dyDescent="0.3">
      <c r="A4" s="119" t="s">
        <v>5</v>
      </c>
      <c r="B4" s="119" t="s">
        <v>1</v>
      </c>
      <c r="C4" s="120" t="s">
        <v>70</v>
      </c>
      <c r="D4" s="120" t="s">
        <v>92</v>
      </c>
      <c r="E4" s="120" t="s">
        <v>94</v>
      </c>
      <c r="F4" s="120" t="s">
        <v>95</v>
      </c>
      <c r="G4" s="120" t="s">
        <v>98</v>
      </c>
      <c r="H4" s="120" t="s">
        <v>103</v>
      </c>
      <c r="I4" s="120" t="s">
        <v>105</v>
      </c>
      <c r="J4" s="121" t="s">
        <v>106</v>
      </c>
      <c r="K4" s="121" t="s">
        <v>111</v>
      </c>
      <c r="L4" s="121" t="s">
        <v>114</v>
      </c>
    </row>
    <row r="5" spans="1:14" x14ac:dyDescent="0.25">
      <c r="A5" s="282" t="s">
        <v>52</v>
      </c>
      <c r="B5" s="109" t="s">
        <v>53</v>
      </c>
      <c r="C5" s="59">
        <v>12.767770066666477</v>
      </c>
      <c r="D5" s="59">
        <v>14.603830970951217</v>
      </c>
      <c r="E5" s="59">
        <v>17.420712649876911</v>
      </c>
      <c r="F5" s="59">
        <v>17.339341139941723</v>
      </c>
      <c r="G5" s="59">
        <v>15.901871844291533</v>
      </c>
      <c r="H5" s="59">
        <v>17.691148653437381</v>
      </c>
      <c r="I5" s="59">
        <v>19.774268058599443</v>
      </c>
      <c r="J5" s="59">
        <v>22.507966193402662</v>
      </c>
      <c r="K5" s="59">
        <v>20.348207249599316</v>
      </c>
      <c r="L5" s="59">
        <v>17.696027683409184</v>
      </c>
    </row>
    <row r="6" spans="1:14" x14ac:dyDescent="0.25">
      <c r="A6" s="283"/>
      <c r="B6" s="116" t="s">
        <v>54</v>
      </c>
      <c r="C6" s="59">
        <v>3.649453043894082</v>
      </c>
      <c r="D6" s="59">
        <v>3.811273062498493</v>
      </c>
      <c r="E6" s="59">
        <v>3.7288448840372319</v>
      </c>
      <c r="F6" s="59">
        <v>4.4943589565643061</v>
      </c>
      <c r="G6" s="59">
        <v>4.4047714017083814</v>
      </c>
      <c r="H6" s="59">
        <v>4.8053263566399247</v>
      </c>
      <c r="I6" s="59">
        <v>5.0997226496776689</v>
      </c>
      <c r="J6" s="59">
        <v>6.4314093959033007</v>
      </c>
      <c r="K6" s="59">
        <v>4.2380818131905071</v>
      </c>
      <c r="L6" s="59">
        <v>3.8062177641983945</v>
      </c>
    </row>
    <row r="7" spans="1:14" x14ac:dyDescent="0.25">
      <c r="A7" s="283"/>
      <c r="B7" s="116" t="s">
        <v>55</v>
      </c>
      <c r="C7" s="59">
        <v>52.11744979920848</v>
      </c>
      <c r="D7" s="59">
        <v>63.604921018379137</v>
      </c>
      <c r="E7" s="59">
        <v>61.106299426892882</v>
      </c>
      <c r="F7" s="59">
        <v>64.063910181672298</v>
      </c>
      <c r="G7" s="59">
        <v>71.326807634719714</v>
      </c>
      <c r="H7" s="59">
        <v>70.838975633101171</v>
      </c>
      <c r="I7" s="59">
        <v>69.866196596859623</v>
      </c>
      <c r="J7" s="59">
        <v>71.95049308908375</v>
      </c>
      <c r="K7" s="59">
        <v>78.544432716000244</v>
      </c>
      <c r="L7" s="59">
        <v>94.618394791870884</v>
      </c>
      <c r="M7" s="64"/>
    </row>
    <row r="8" spans="1:14" x14ac:dyDescent="0.25">
      <c r="A8" s="284"/>
      <c r="B8" s="106" t="s">
        <v>20</v>
      </c>
      <c r="C8" s="122">
        <f>SUM(C5:C7)</f>
        <v>68.534672909769043</v>
      </c>
      <c r="D8" s="122">
        <f>SUM(D5:D7)</f>
        <v>82.020025051828839</v>
      </c>
      <c r="E8" s="122">
        <f>SUM(E5:E7)</f>
        <v>82.255856960807023</v>
      </c>
      <c r="F8" s="122">
        <f t="shared" ref="F8:L8" si="0">SUM(F5:F7)</f>
        <v>85.89761027817832</v>
      </c>
      <c r="G8" s="122">
        <f t="shared" si="0"/>
        <v>91.633450880719636</v>
      </c>
      <c r="H8" s="122">
        <f t="shared" si="0"/>
        <v>93.335450643178476</v>
      </c>
      <c r="I8" s="122">
        <f t="shared" si="0"/>
        <v>94.740187305136743</v>
      </c>
      <c r="J8" s="122">
        <f t="shared" si="0"/>
        <v>100.88986867838972</v>
      </c>
      <c r="K8" s="122">
        <f t="shared" si="0"/>
        <v>103.13072177879008</v>
      </c>
      <c r="L8" s="122">
        <f t="shared" si="0"/>
        <v>116.12064023947846</v>
      </c>
    </row>
    <row r="9" spans="1:14" x14ac:dyDescent="0.25">
      <c r="A9" s="123" t="s">
        <v>56</v>
      </c>
      <c r="B9" s="53" t="s">
        <v>53</v>
      </c>
      <c r="C9" s="59">
        <v>23.576938703779319</v>
      </c>
      <c r="D9" s="59">
        <v>35.078418141384844</v>
      </c>
      <c r="E9" s="93">
        <v>46.408920676443763</v>
      </c>
      <c r="F9" s="93">
        <v>31.759989199273466</v>
      </c>
      <c r="G9" s="93">
        <v>39.04774065345449</v>
      </c>
      <c r="H9" s="93">
        <v>48.746758648985285</v>
      </c>
      <c r="I9" s="93">
        <v>32.7583289178827</v>
      </c>
      <c r="J9" s="93">
        <v>33.819036199954937</v>
      </c>
      <c r="K9" s="59">
        <v>32.890067408705143</v>
      </c>
      <c r="L9" s="93">
        <v>52.321646289008633</v>
      </c>
      <c r="M9" s="60"/>
    </row>
    <row r="10" spans="1:14" x14ac:dyDescent="0.25">
      <c r="A10" s="123"/>
      <c r="B10" s="53" t="s">
        <v>54</v>
      </c>
      <c r="C10" s="59">
        <v>108.0827558480902</v>
      </c>
      <c r="D10" s="59">
        <v>109.4807104856217</v>
      </c>
      <c r="E10" s="93">
        <v>133.73705317252438</v>
      </c>
      <c r="F10" s="93">
        <v>130.61019758870694</v>
      </c>
      <c r="G10" s="93">
        <v>114.21792182726078</v>
      </c>
      <c r="H10" s="93">
        <v>121.6216051101854</v>
      </c>
      <c r="I10" s="93">
        <v>130.49175738146096</v>
      </c>
      <c r="J10" s="93">
        <v>134.96408369619019</v>
      </c>
      <c r="K10" s="93">
        <v>98.683984012312322</v>
      </c>
      <c r="L10" s="93">
        <v>79.151021978621657</v>
      </c>
      <c r="M10" s="60"/>
    </row>
    <row r="11" spans="1:14" x14ac:dyDescent="0.25">
      <c r="A11" s="123"/>
      <c r="B11" s="53" t="s">
        <v>55</v>
      </c>
      <c r="C11" s="59">
        <v>54.429499691556465</v>
      </c>
      <c r="D11" s="59">
        <v>66.351183496237823</v>
      </c>
      <c r="E11" s="93">
        <v>62.836164391180972</v>
      </c>
      <c r="F11" s="93">
        <v>65.576056796293642</v>
      </c>
      <c r="G11" s="93">
        <v>72.967972428656608</v>
      </c>
      <c r="H11" s="93">
        <v>73.088789725348917</v>
      </c>
      <c r="I11" s="93">
        <v>72.402184669066202</v>
      </c>
      <c r="J11" s="93">
        <v>74.510923440513096</v>
      </c>
      <c r="K11" s="93">
        <v>80.960277227120429</v>
      </c>
      <c r="L11" s="93">
        <v>97.727955659834322</v>
      </c>
      <c r="M11" s="60"/>
    </row>
    <row r="12" spans="1:14" x14ac:dyDescent="0.25">
      <c r="A12" s="124"/>
      <c r="B12" s="85" t="s">
        <v>20</v>
      </c>
      <c r="C12" s="122">
        <f>SUM(C9:C11)</f>
        <v>186.08919424342596</v>
      </c>
      <c r="D12" s="122">
        <f>SUM(D9:D11)</f>
        <v>210.91031212324435</v>
      </c>
      <c r="E12" s="122">
        <f>SUM(E9:E11)</f>
        <v>242.98213824014911</v>
      </c>
      <c r="F12" s="122">
        <f t="shared" ref="F12:L12" si="1">SUM(F9:F11)</f>
        <v>227.94624358427404</v>
      </c>
      <c r="G12" s="122">
        <f t="shared" si="1"/>
        <v>226.23363490937186</v>
      </c>
      <c r="H12" s="122">
        <f t="shared" si="1"/>
        <v>243.45715348451961</v>
      </c>
      <c r="I12" s="122">
        <f t="shared" si="1"/>
        <v>235.65227096840985</v>
      </c>
      <c r="J12" s="122">
        <f t="shared" si="1"/>
        <v>243.29404333665823</v>
      </c>
      <c r="K12" s="122">
        <f t="shared" si="1"/>
        <v>212.53432864813789</v>
      </c>
      <c r="L12" s="122">
        <f t="shared" si="1"/>
        <v>229.20062392746462</v>
      </c>
      <c r="M12" s="64"/>
      <c r="N12" s="63"/>
    </row>
    <row r="13" spans="1:14" x14ac:dyDescent="0.25">
      <c r="A13" s="123" t="s">
        <v>57</v>
      </c>
      <c r="B13" s="53" t="s">
        <v>53</v>
      </c>
      <c r="C13" s="59">
        <v>28.293163863614861</v>
      </c>
      <c r="D13" s="59">
        <v>46.151051180017355</v>
      </c>
      <c r="E13" s="59">
        <v>51.986040193313904</v>
      </c>
      <c r="F13" s="59">
        <v>45.128299571624531</v>
      </c>
      <c r="G13" s="59">
        <v>48.909732518256334</v>
      </c>
      <c r="H13" s="59">
        <v>63.360797150763197</v>
      </c>
      <c r="I13" s="93">
        <v>51.359087231032014</v>
      </c>
      <c r="J13" s="93">
        <v>46.558154819769641</v>
      </c>
      <c r="K13" s="59">
        <v>39.74885906379869</v>
      </c>
      <c r="L13" s="93">
        <v>54.355267935207067</v>
      </c>
      <c r="N13" s="60"/>
    </row>
    <row r="14" spans="1:14" x14ac:dyDescent="0.25">
      <c r="A14" s="123"/>
      <c r="B14" s="53" t="s">
        <v>54</v>
      </c>
      <c r="C14" s="59">
        <v>253.38581286740916</v>
      </c>
      <c r="D14" s="59">
        <v>237.46709920177094</v>
      </c>
      <c r="E14" s="59">
        <v>305.36215357536912</v>
      </c>
      <c r="F14" s="59">
        <v>278.19533403188052</v>
      </c>
      <c r="G14" s="59">
        <v>259.7890174301611</v>
      </c>
      <c r="H14" s="59">
        <v>278.12439054742038</v>
      </c>
      <c r="I14" s="93">
        <v>261.72222950896503</v>
      </c>
      <c r="J14" s="93">
        <v>287.81222264398156</v>
      </c>
      <c r="K14" s="59">
        <v>255.35645915020737</v>
      </c>
      <c r="L14" s="93">
        <v>257.3712943778155</v>
      </c>
    </row>
    <row r="15" spans="1:14" x14ac:dyDescent="0.25">
      <c r="A15" s="123"/>
      <c r="B15" s="53" t="s">
        <v>55</v>
      </c>
      <c r="C15" s="59">
        <v>1.3071736395532543</v>
      </c>
      <c r="D15" s="59">
        <v>1.885007455993966</v>
      </c>
      <c r="E15" s="59">
        <v>1.0023618863712667</v>
      </c>
      <c r="F15" s="59">
        <v>0.94204844872219307</v>
      </c>
      <c r="G15" s="59">
        <v>1.1311869748472825</v>
      </c>
      <c r="H15" s="59">
        <v>1.6626332784963689</v>
      </c>
      <c r="I15" s="59">
        <v>1.4309875922896229</v>
      </c>
      <c r="J15" s="59">
        <v>0.99558817759786755</v>
      </c>
      <c r="K15" s="59">
        <v>1.2247378608655557</v>
      </c>
      <c r="L15" s="93">
        <v>2.8183523841114173</v>
      </c>
    </row>
    <row r="16" spans="1:14" x14ac:dyDescent="0.25">
      <c r="A16" s="124"/>
      <c r="B16" s="85" t="s">
        <v>20</v>
      </c>
      <c r="C16" s="122">
        <f t="shared" ref="C16:L16" si="2">SUM(C13:C15)</f>
        <v>282.98615037057726</v>
      </c>
      <c r="D16" s="122">
        <f t="shared" si="2"/>
        <v>285.50315783778223</v>
      </c>
      <c r="E16" s="122">
        <f t="shared" si="2"/>
        <v>358.35055565505428</v>
      </c>
      <c r="F16" s="122">
        <f t="shared" si="2"/>
        <v>324.26568205222725</v>
      </c>
      <c r="G16" s="122">
        <f t="shared" si="2"/>
        <v>309.82993692326477</v>
      </c>
      <c r="H16" s="122">
        <f t="shared" si="2"/>
        <v>343.1478209766799</v>
      </c>
      <c r="I16" s="122">
        <f t="shared" si="2"/>
        <v>314.51230433228665</v>
      </c>
      <c r="J16" s="122">
        <f t="shared" si="2"/>
        <v>335.36596564134908</v>
      </c>
      <c r="K16" s="122">
        <f t="shared" si="2"/>
        <v>296.33005607487161</v>
      </c>
      <c r="L16" s="122">
        <f t="shared" si="2"/>
        <v>314.54491469713395</v>
      </c>
    </row>
    <row r="17" spans="1:15" x14ac:dyDescent="0.25">
      <c r="A17" s="285" t="s">
        <v>58</v>
      </c>
      <c r="B17" s="116" t="s">
        <v>53</v>
      </c>
      <c r="C17" s="59">
        <v>7.8876262022574112E-2</v>
      </c>
      <c r="D17" s="59">
        <v>0.15880407739140634</v>
      </c>
      <c r="E17" s="59">
        <v>0.75161742146207666</v>
      </c>
      <c r="F17" s="59">
        <v>0.11230298167391491</v>
      </c>
      <c r="G17" s="59">
        <v>0.13365264429195836</v>
      </c>
      <c r="H17" s="59">
        <v>9.5270919392783621E-2</v>
      </c>
      <c r="I17" s="59">
        <v>7.147802273061786E-2</v>
      </c>
      <c r="J17" s="59">
        <v>0.18037869688881197</v>
      </c>
      <c r="K17" s="59">
        <v>0.79971610580299091</v>
      </c>
      <c r="L17" s="93">
        <v>1.1595291204031226</v>
      </c>
    </row>
    <row r="18" spans="1:15" x14ac:dyDescent="0.25">
      <c r="A18" s="286"/>
      <c r="B18" s="116" t="s">
        <v>54</v>
      </c>
      <c r="C18" s="59">
        <v>0.2900742260426129</v>
      </c>
      <c r="D18" s="59">
        <v>1.2256731142299748</v>
      </c>
      <c r="E18" s="59">
        <v>0.74312804488107542</v>
      </c>
      <c r="F18" s="59">
        <v>0.77686634535652055</v>
      </c>
      <c r="G18" s="59">
        <v>0.64602252443709351</v>
      </c>
      <c r="H18" s="59">
        <v>0.48660679038251176</v>
      </c>
      <c r="I18" s="59">
        <v>0.51525646574143036</v>
      </c>
      <c r="J18" s="59">
        <v>1.936224605740607</v>
      </c>
      <c r="K18" s="59">
        <v>0.54386564776709068</v>
      </c>
      <c r="L18" s="93">
        <v>0.46941386222285464</v>
      </c>
    </row>
    <row r="19" spans="1:15" x14ac:dyDescent="0.25">
      <c r="A19" s="286"/>
      <c r="B19" s="116" t="s">
        <v>55</v>
      </c>
      <c r="C19" s="59">
        <v>2.2807646201080955E-2</v>
      </c>
      <c r="D19" s="59">
        <v>1.0406542989436475E-2</v>
      </c>
      <c r="E19" s="59">
        <v>0</v>
      </c>
      <c r="F19" s="59">
        <v>0</v>
      </c>
      <c r="G19" s="59">
        <v>1.3546941579948792E-2</v>
      </c>
      <c r="H19" s="59">
        <v>0.27326690905832501</v>
      </c>
      <c r="I19" s="59">
        <v>5.2492785925190933E-3</v>
      </c>
      <c r="J19" s="59">
        <v>0</v>
      </c>
      <c r="K19" s="59">
        <v>0</v>
      </c>
      <c r="L19" s="59">
        <v>0</v>
      </c>
      <c r="M19" s="64"/>
    </row>
    <row r="20" spans="1:15" x14ac:dyDescent="0.25">
      <c r="A20" s="287"/>
      <c r="B20" s="106" t="s">
        <v>20</v>
      </c>
      <c r="C20" s="122">
        <f>SUM(C17:C19)</f>
        <v>0.39175813426626799</v>
      </c>
      <c r="D20" s="122">
        <f>SUM(D17:D19)</f>
        <v>1.3948837346108176</v>
      </c>
      <c r="E20" s="122">
        <f>SUM(E17:E19)</f>
        <v>1.4947454663431521</v>
      </c>
      <c r="F20" s="122">
        <f t="shared" ref="F20:L20" si="3">SUM(F17:F19)</f>
        <v>0.8891693270304355</v>
      </c>
      <c r="G20" s="122">
        <f t="shared" si="3"/>
        <v>0.79322211030900069</v>
      </c>
      <c r="H20" s="122">
        <f t="shared" si="3"/>
        <v>0.85514461883362047</v>
      </c>
      <c r="I20" s="122">
        <f t="shared" si="3"/>
        <v>0.59198376706456735</v>
      </c>
      <c r="J20" s="122">
        <f t="shared" si="3"/>
        <v>2.1166033026294189</v>
      </c>
      <c r="K20" s="122">
        <f t="shared" si="3"/>
        <v>1.3435817535700816</v>
      </c>
      <c r="L20" s="122">
        <f t="shared" si="3"/>
        <v>1.6289429826259774</v>
      </c>
    </row>
    <row r="21" spans="1:15" x14ac:dyDescent="0.25">
      <c r="A21" s="125" t="s">
        <v>59</v>
      </c>
      <c r="B21" s="109" t="s">
        <v>53</v>
      </c>
      <c r="C21" s="59">
        <v>12.241304879923526</v>
      </c>
      <c r="D21" s="59">
        <v>13.655868205435951</v>
      </c>
      <c r="E21" s="93">
        <v>16.903068800636539</v>
      </c>
      <c r="F21" s="59">
        <v>16.998579502938046</v>
      </c>
      <c r="G21" s="59">
        <v>15.318548648067052</v>
      </c>
      <c r="H21" s="59">
        <v>17.47318102541357</v>
      </c>
      <c r="I21" s="126">
        <v>19.634175569777828</v>
      </c>
      <c r="J21" s="126">
        <v>16.045196204571514</v>
      </c>
      <c r="K21" s="126">
        <v>15.872651414111361</v>
      </c>
      <c r="L21" s="93">
        <v>15.642531800664479</v>
      </c>
      <c r="M21" s="60"/>
    </row>
    <row r="22" spans="1:15" x14ac:dyDescent="0.25">
      <c r="A22" s="127"/>
      <c r="B22" s="116" t="s">
        <v>54</v>
      </c>
      <c r="C22" s="59">
        <v>57.089700140853338</v>
      </c>
      <c r="D22" s="59">
        <v>54.653408357417987</v>
      </c>
      <c r="E22" s="59">
        <v>80.099518678036986</v>
      </c>
      <c r="F22" s="59">
        <v>74.98805903682242</v>
      </c>
      <c r="G22" s="59">
        <v>58.995184430866921</v>
      </c>
      <c r="H22" s="59">
        <v>67.050598023418047</v>
      </c>
      <c r="I22" s="126">
        <v>65.63245771688068</v>
      </c>
      <c r="J22" s="126">
        <v>82.574903515393117</v>
      </c>
      <c r="K22" s="126">
        <v>66.563828343298468</v>
      </c>
      <c r="L22" s="93">
        <v>83.75787830887117</v>
      </c>
      <c r="M22" s="60"/>
    </row>
    <row r="23" spans="1:15" x14ac:dyDescent="0.25">
      <c r="A23" s="127"/>
      <c r="B23" s="116" t="s">
        <v>55</v>
      </c>
      <c r="C23" s="59">
        <v>48.456850041048718</v>
      </c>
      <c r="D23" s="59">
        <v>59.086522964688626</v>
      </c>
      <c r="E23" s="93">
        <v>55.979685965424693</v>
      </c>
      <c r="F23" s="59">
        <v>60.279956503826227</v>
      </c>
      <c r="G23" s="59">
        <v>68.495118861358733</v>
      </c>
      <c r="H23" s="59">
        <v>67.63772124427409</v>
      </c>
      <c r="I23" s="126">
        <v>66.800102583637582</v>
      </c>
      <c r="J23" s="126">
        <v>70.188588381474489</v>
      </c>
      <c r="K23" s="126">
        <v>77.277512127135793</v>
      </c>
      <c r="L23" s="93">
        <v>81.766572422723158</v>
      </c>
      <c r="M23" s="60"/>
    </row>
    <row r="24" spans="1:15" x14ac:dyDescent="0.25">
      <c r="A24" s="128"/>
      <c r="B24" s="106" t="s">
        <v>20</v>
      </c>
      <c r="C24" s="122">
        <f>SUM(C21:C23)</f>
        <v>117.78785506182558</v>
      </c>
      <c r="D24" s="122">
        <f>SUM(D21:D23)</f>
        <v>127.39579952754256</v>
      </c>
      <c r="E24" s="122">
        <f>SUM(E21:E23)</f>
        <v>152.98227344409821</v>
      </c>
      <c r="F24" s="122">
        <f t="shared" ref="F24:L24" si="4">SUM(F21:F23)</f>
        <v>152.26659504358668</v>
      </c>
      <c r="G24" s="122">
        <f t="shared" si="4"/>
        <v>142.8088519402927</v>
      </c>
      <c r="H24" s="122">
        <f t="shared" si="4"/>
        <v>152.16150029310569</v>
      </c>
      <c r="I24" s="122">
        <f t="shared" si="4"/>
        <v>152.0667358702961</v>
      </c>
      <c r="J24" s="122">
        <f t="shared" si="4"/>
        <v>168.80868810143912</v>
      </c>
      <c r="K24" s="122">
        <f t="shared" si="4"/>
        <v>159.71399188454564</v>
      </c>
      <c r="L24" s="122">
        <f t="shared" si="4"/>
        <v>181.1669825322588</v>
      </c>
      <c r="M24" s="64"/>
      <c r="N24" s="31"/>
    </row>
    <row r="25" spans="1:15" x14ac:dyDescent="0.25">
      <c r="A25" s="125" t="s">
        <v>60</v>
      </c>
      <c r="B25" s="109" t="s">
        <v>53</v>
      </c>
      <c r="C25" s="93">
        <v>28.402414308420923</v>
      </c>
      <c r="D25" s="93">
        <v>17.017322381195704</v>
      </c>
      <c r="E25" s="59">
        <v>32.228865870421977</v>
      </c>
      <c r="F25" s="59">
        <v>33.225089830963292</v>
      </c>
      <c r="G25" s="59">
        <v>41.89184911125038</v>
      </c>
      <c r="H25" s="59">
        <v>24.366030048253766</v>
      </c>
      <c r="I25" s="93">
        <v>31.352723506331692</v>
      </c>
      <c r="J25" s="93">
        <v>28.398282208191102</v>
      </c>
      <c r="K25" s="93">
        <v>14.258034754891851</v>
      </c>
      <c r="L25" s="93">
        <v>15.427289776026178</v>
      </c>
      <c r="M25" s="60"/>
      <c r="N25" s="63"/>
      <c r="O25" s="63"/>
    </row>
    <row r="26" spans="1:15" x14ac:dyDescent="0.25">
      <c r="A26" s="127"/>
      <c r="B26" s="116" t="s">
        <v>54</v>
      </c>
      <c r="C26" s="93">
        <v>72.685210975412801</v>
      </c>
      <c r="D26" s="93">
        <v>74.712934491893947</v>
      </c>
      <c r="E26" s="59">
        <v>105.49215262026543</v>
      </c>
      <c r="F26" s="59">
        <v>101.49994082003481</v>
      </c>
      <c r="G26" s="59">
        <v>105.17562291529669</v>
      </c>
      <c r="H26" s="59">
        <v>72.148293053654129</v>
      </c>
      <c r="I26" s="93">
        <v>80.780276733405586</v>
      </c>
      <c r="J26" s="93">
        <v>125.38862777885676</v>
      </c>
      <c r="K26" s="93">
        <v>96.692763466755935</v>
      </c>
      <c r="L26" s="93">
        <v>104.57621555572535</v>
      </c>
      <c r="M26" s="60"/>
    </row>
    <row r="27" spans="1:15" x14ac:dyDescent="0.25">
      <c r="A27" s="127"/>
      <c r="B27" s="116" t="s">
        <v>55</v>
      </c>
      <c r="C27" s="93">
        <v>3.7093342337799071</v>
      </c>
      <c r="D27" s="93">
        <v>3.1495628035024539</v>
      </c>
      <c r="E27" s="59">
        <v>3.5291645444608366</v>
      </c>
      <c r="F27" s="59">
        <v>2.0287616998943432</v>
      </c>
      <c r="G27" s="59">
        <v>0.93490675165608239</v>
      </c>
      <c r="H27" s="59">
        <v>0.46492254369930408</v>
      </c>
      <c r="I27" s="93">
        <v>0.69983300428616746</v>
      </c>
      <c r="J27" s="93">
        <v>1.0479450309573193</v>
      </c>
      <c r="K27" s="93">
        <v>1.0176622389503489</v>
      </c>
      <c r="L27" s="93">
        <v>0.8062135888255576</v>
      </c>
      <c r="M27" s="60"/>
    </row>
    <row r="28" spans="1:15" ht="14.25" thickBot="1" x14ac:dyDescent="0.3">
      <c r="A28" s="114"/>
      <c r="B28" s="114" t="s">
        <v>20</v>
      </c>
      <c r="C28" s="129">
        <f t="shared" ref="C28:L28" si="5">SUM(C25:C27)</f>
        <v>104.79695951761363</v>
      </c>
      <c r="D28" s="129">
        <f t="shared" si="5"/>
        <v>94.879819676592092</v>
      </c>
      <c r="E28" s="129">
        <f t="shared" si="5"/>
        <v>141.25018303514824</v>
      </c>
      <c r="F28" s="129">
        <f t="shared" si="5"/>
        <v>136.75379235089244</v>
      </c>
      <c r="G28" s="129">
        <f t="shared" si="5"/>
        <v>148.00237877820317</v>
      </c>
      <c r="H28" s="129">
        <f t="shared" si="5"/>
        <v>96.979245645607193</v>
      </c>
      <c r="I28" s="129">
        <f t="shared" si="5"/>
        <v>112.83283324402343</v>
      </c>
      <c r="J28" s="129">
        <f t="shared" si="5"/>
        <v>154.83485501800519</v>
      </c>
      <c r="K28" s="129">
        <f t="shared" si="5"/>
        <v>111.96846046059814</v>
      </c>
      <c r="L28" s="129">
        <f t="shared" si="5"/>
        <v>120.8097189205771</v>
      </c>
      <c r="M28" s="64"/>
    </row>
    <row r="29" spans="1:15" x14ac:dyDescent="0.25">
      <c r="A29" s="69" t="s">
        <v>117</v>
      </c>
      <c r="C29" s="130"/>
      <c r="D29" s="130"/>
      <c r="E29" s="63"/>
      <c r="F29" s="130"/>
      <c r="G29" s="130"/>
      <c r="I29" s="130"/>
      <c r="K29" s="131"/>
    </row>
    <row r="30" spans="1:15" x14ac:dyDescent="0.25">
      <c r="A30" s="57" t="s">
        <v>107</v>
      </c>
      <c r="C30" s="130"/>
      <c r="D30" s="130"/>
      <c r="E30" s="132"/>
      <c r="F30" s="64"/>
      <c r="G30" s="130"/>
      <c r="I30" s="130"/>
      <c r="K30" s="64"/>
    </row>
    <row r="31" spans="1:15" x14ac:dyDescent="0.25">
      <c r="A31" s="57" t="s">
        <v>108</v>
      </c>
      <c r="C31" s="130"/>
      <c r="D31" s="130"/>
      <c r="F31" s="64"/>
      <c r="I31" s="130"/>
      <c r="K31" s="64"/>
    </row>
    <row r="32" spans="1:15" x14ac:dyDescent="0.25">
      <c r="B32" s="133"/>
      <c r="K32" s="60"/>
    </row>
    <row r="33" spans="2:2" x14ac:dyDescent="0.25">
      <c r="B33" s="134"/>
    </row>
  </sheetData>
  <mergeCells count="2">
    <mergeCell ref="A5:A8"/>
    <mergeCell ref="A17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V36"/>
  <sheetViews>
    <sheetView workbookViewId="0">
      <selection activeCell="M6" sqref="M6"/>
    </sheetView>
  </sheetViews>
  <sheetFormatPr defaultColWidth="9" defaultRowHeight="13.5" x14ac:dyDescent="0.25"/>
  <cols>
    <col min="1" max="1" width="10.42578125" style="203" customWidth="1"/>
    <col min="2" max="2" width="12.5703125" style="203" customWidth="1"/>
    <col min="3" max="3" width="6.140625" style="204" customWidth="1"/>
    <col min="4" max="4" width="7.5703125" style="204" customWidth="1"/>
    <col min="5" max="5" width="7" style="204" customWidth="1"/>
    <col min="6" max="6" width="7.28515625" style="204" customWidth="1"/>
    <col min="7" max="7" width="7.7109375" style="204" customWidth="1"/>
    <col min="8" max="8" width="8" style="204" customWidth="1"/>
    <col min="9" max="9" width="7.7109375" style="204" customWidth="1"/>
    <col min="10" max="10" width="6.7109375" style="203" customWidth="1"/>
    <col min="11" max="11" width="7.7109375" style="203" customWidth="1"/>
    <col min="12" max="12" width="8.140625" style="203" customWidth="1"/>
    <col min="13" max="13" width="9" style="203"/>
    <col min="14" max="14" width="7.28515625" style="203" customWidth="1"/>
    <col min="15" max="15" width="7" style="203" customWidth="1"/>
    <col min="16" max="16" width="8.42578125" style="203" customWidth="1"/>
    <col min="17" max="17" width="7.7109375" style="203" customWidth="1"/>
    <col min="18" max="18" width="7.85546875" style="203" customWidth="1"/>
    <col min="19" max="21" width="7.28515625" style="203" customWidth="1"/>
    <col min="22" max="22" width="6.28515625" style="203" customWidth="1"/>
    <col min="23" max="16384" width="9" style="203"/>
  </cols>
  <sheetData>
    <row r="1" spans="1:22" x14ac:dyDescent="0.25">
      <c r="A1" s="202" t="s">
        <v>69</v>
      </c>
    </row>
    <row r="2" spans="1:22" ht="14.25" thickBot="1" x14ac:dyDescent="0.3">
      <c r="C2" s="205"/>
      <c r="D2" s="205"/>
      <c r="E2" s="205"/>
      <c r="F2" s="205"/>
      <c r="G2" s="205"/>
      <c r="H2" s="205"/>
      <c r="I2" s="205"/>
      <c r="N2" s="206"/>
      <c r="O2" s="206"/>
      <c r="P2" s="206"/>
    </row>
    <row r="3" spans="1:22" ht="16.5" customHeight="1" x14ac:dyDescent="0.25">
      <c r="A3" s="207"/>
      <c r="B3" s="208"/>
      <c r="C3" s="73"/>
      <c r="D3" s="73"/>
      <c r="E3" s="73" t="s">
        <v>121</v>
      </c>
      <c r="F3" s="73"/>
      <c r="G3" s="73"/>
      <c r="H3" s="73"/>
      <c r="I3" s="73"/>
      <c r="J3" s="73"/>
      <c r="K3" s="73"/>
      <c r="L3" s="73"/>
      <c r="M3" s="209"/>
      <c r="N3" s="76" t="s">
        <v>100</v>
      </c>
      <c r="O3" s="210"/>
      <c r="P3" s="211"/>
      <c r="Q3" s="211"/>
      <c r="R3" s="211"/>
      <c r="S3" s="211"/>
      <c r="T3" s="211"/>
      <c r="U3" s="211"/>
      <c r="V3" s="211"/>
    </row>
    <row r="4" spans="1:22" s="210" customFormat="1" ht="20.25" customHeight="1" x14ac:dyDescent="0.25">
      <c r="A4" s="212" t="s">
        <v>0</v>
      </c>
      <c r="B4" s="213" t="s">
        <v>22</v>
      </c>
      <c r="C4" s="214" t="s">
        <v>70</v>
      </c>
      <c r="D4" s="214" t="s">
        <v>92</v>
      </c>
      <c r="E4" s="214" t="s">
        <v>94</v>
      </c>
      <c r="F4" s="214" t="s">
        <v>95</v>
      </c>
      <c r="G4" s="214" t="s">
        <v>98</v>
      </c>
      <c r="H4" s="214" t="s">
        <v>103</v>
      </c>
      <c r="I4" s="214" t="s">
        <v>105</v>
      </c>
      <c r="J4" s="214" t="s">
        <v>106</v>
      </c>
      <c r="K4" s="214" t="s">
        <v>111</v>
      </c>
      <c r="L4" s="214" t="s">
        <v>114</v>
      </c>
      <c r="M4" s="215" t="s">
        <v>70</v>
      </c>
      <c r="N4" s="216" t="s">
        <v>92</v>
      </c>
      <c r="O4" s="216" t="s">
        <v>94</v>
      </c>
      <c r="P4" s="216" t="s">
        <v>95</v>
      </c>
      <c r="Q4" s="214" t="s">
        <v>98</v>
      </c>
      <c r="R4" s="214" t="s">
        <v>103</v>
      </c>
      <c r="S4" s="214" t="s">
        <v>105</v>
      </c>
      <c r="T4" s="214" t="s">
        <v>106</v>
      </c>
      <c r="U4" s="214" t="s">
        <v>111</v>
      </c>
      <c r="V4" s="214" t="s">
        <v>114</v>
      </c>
    </row>
    <row r="5" spans="1:22" s="210" customFormat="1" x14ac:dyDescent="0.25">
      <c r="A5" s="202" t="s">
        <v>2</v>
      </c>
      <c r="B5" s="217" t="s">
        <v>50</v>
      </c>
      <c r="C5" s="218">
        <v>143.07660487944642</v>
      </c>
      <c r="D5" s="218">
        <v>160.66002630342768</v>
      </c>
      <c r="E5" s="218">
        <v>192.17505839725939</v>
      </c>
      <c r="F5" s="188">
        <v>184.23648374576985</v>
      </c>
      <c r="G5" s="188">
        <v>166.60076576016027</v>
      </c>
      <c r="H5" s="188">
        <v>188.93234254334561</v>
      </c>
      <c r="I5" s="188">
        <v>177.25806500403479</v>
      </c>
      <c r="J5" s="188">
        <v>169.91310837076065</v>
      </c>
      <c r="K5" s="188">
        <v>118.7165060116656</v>
      </c>
      <c r="L5" s="188">
        <v>149.26041851331792</v>
      </c>
      <c r="M5" s="219">
        <f t="shared" ref="M5:T5" si="0">C5/C$5*100</f>
        <v>100</v>
      </c>
      <c r="N5" s="220">
        <f t="shared" si="0"/>
        <v>100</v>
      </c>
      <c r="O5" s="220">
        <f t="shared" si="0"/>
        <v>100</v>
      </c>
      <c r="P5" s="220">
        <f t="shared" si="0"/>
        <v>100</v>
      </c>
      <c r="Q5" s="220">
        <f t="shared" si="0"/>
        <v>100</v>
      </c>
      <c r="R5" s="220">
        <f t="shared" si="0"/>
        <v>100</v>
      </c>
      <c r="S5" s="220">
        <f t="shared" si="0"/>
        <v>100</v>
      </c>
      <c r="T5" s="220">
        <f t="shared" si="0"/>
        <v>100</v>
      </c>
      <c r="U5" s="220">
        <f>K5/K$5*100</f>
        <v>100</v>
      </c>
      <c r="V5" s="220">
        <f>L5/L$5*100</f>
        <v>100</v>
      </c>
    </row>
    <row r="6" spans="1:22" x14ac:dyDescent="0.25">
      <c r="A6" s="202"/>
      <c r="B6" s="221" t="s">
        <v>61</v>
      </c>
      <c r="C6" s="222">
        <v>24.461559215536372</v>
      </c>
      <c r="D6" s="222">
        <v>35.701810013739497</v>
      </c>
      <c r="E6" s="222">
        <v>48.067704671869699</v>
      </c>
      <c r="F6" s="222">
        <v>32.845675208761492</v>
      </c>
      <c r="G6" s="222">
        <v>40.008010749710202</v>
      </c>
      <c r="H6" s="222">
        <v>55.343324661726641</v>
      </c>
      <c r="I6" s="222">
        <v>33.705406637759587</v>
      </c>
      <c r="J6" s="222">
        <v>35.788722959660767</v>
      </c>
      <c r="K6" s="222">
        <v>42.379393898774651</v>
      </c>
      <c r="L6" s="223">
        <v>59.454357529057646</v>
      </c>
      <c r="M6" s="224">
        <f t="shared" ref="M6:T10" si="1">C6/C$5*100</f>
        <v>17.096826721704229</v>
      </c>
      <c r="N6" s="225">
        <f t="shared" si="1"/>
        <v>22.221962012076304</v>
      </c>
      <c r="O6" s="225">
        <f t="shared" si="1"/>
        <v>25.012457429572031</v>
      </c>
      <c r="P6" s="225">
        <f t="shared" si="1"/>
        <v>17.827997224526733</v>
      </c>
      <c r="Q6" s="225">
        <f t="shared" si="1"/>
        <v>24.014301835386544</v>
      </c>
      <c r="R6" s="225">
        <f t="shared" si="1"/>
        <v>29.292668431838003</v>
      </c>
      <c r="S6" s="225">
        <f t="shared" si="1"/>
        <v>19.014879033567457</v>
      </c>
      <c r="T6" s="225">
        <f>J6/J$5*100</f>
        <v>21.062955826555545</v>
      </c>
      <c r="U6" s="225">
        <f>K6/K$5*100</f>
        <v>35.697979432287426</v>
      </c>
      <c r="V6" s="225">
        <f>L6/L$5*100</f>
        <v>39.832634881532755</v>
      </c>
    </row>
    <row r="7" spans="1:22" x14ac:dyDescent="0.25">
      <c r="A7" s="202"/>
      <c r="B7" s="221" t="s">
        <v>62</v>
      </c>
      <c r="C7" s="222">
        <v>6.5643843203689727</v>
      </c>
      <c r="D7" s="222">
        <v>5.9068876017440539</v>
      </c>
      <c r="E7" s="222">
        <v>6.4939266606776034</v>
      </c>
      <c r="F7" s="222">
        <v>6.8284621975404978</v>
      </c>
      <c r="G7" s="222">
        <v>7.3278406228428317</v>
      </c>
      <c r="H7" s="222">
        <v>4.4325811862901654</v>
      </c>
      <c r="I7" s="222">
        <v>9.7621923528273733</v>
      </c>
      <c r="J7" s="222">
        <v>3.8092906852770185</v>
      </c>
      <c r="K7" s="222">
        <v>2.5592490398248766</v>
      </c>
      <c r="L7" s="223">
        <v>2.3338121526436115</v>
      </c>
      <c r="M7" s="224">
        <f t="shared" si="1"/>
        <v>4.5880207500730092</v>
      </c>
      <c r="N7" s="225">
        <f t="shared" si="1"/>
        <v>3.6766380148526281</v>
      </c>
      <c r="O7" s="225">
        <f t="shared" si="1"/>
        <v>3.3791724664152429</v>
      </c>
      <c r="P7" s="225">
        <f t="shared" si="1"/>
        <v>3.7063572093370905</v>
      </c>
      <c r="Q7" s="225">
        <f t="shared" si="1"/>
        <v>4.3984435422055901</v>
      </c>
      <c r="R7" s="225">
        <f t="shared" si="1"/>
        <v>2.3461209058333803</v>
      </c>
      <c r="S7" s="225">
        <f t="shared" si="1"/>
        <v>5.5073332503122856</v>
      </c>
      <c r="T7" s="225">
        <f t="shared" si="1"/>
        <v>2.2419051253920426</v>
      </c>
      <c r="U7" s="225">
        <f>K9/K$5*100</f>
        <v>19.827330178566953</v>
      </c>
      <c r="V7" s="225">
        <f>L9/L$5*100</f>
        <v>14.860574748449757</v>
      </c>
    </row>
    <row r="8" spans="1:22" x14ac:dyDescent="0.25">
      <c r="A8" s="202"/>
      <c r="B8" s="221" t="s">
        <v>63</v>
      </c>
      <c r="C8" s="222">
        <v>70.65089243054075</v>
      </c>
      <c r="D8" s="222">
        <v>77.754219119326677</v>
      </c>
      <c r="E8" s="222">
        <v>71.246913130454743</v>
      </c>
      <c r="F8" s="222">
        <v>87.908253977562566</v>
      </c>
      <c r="G8" s="222">
        <v>59.436278937692492</v>
      </c>
      <c r="H8" s="222">
        <v>65.364809572420526</v>
      </c>
      <c r="I8" s="222">
        <v>75.852246829326305</v>
      </c>
      <c r="J8" s="222">
        <v>86.088630874064592</v>
      </c>
      <c r="K8" s="222">
        <v>48.01554370246108</v>
      </c>
      <c r="L8" s="223">
        <v>65.247110772123335</v>
      </c>
      <c r="M8" s="224">
        <f t="shared" si="1"/>
        <v>49.379765818506684</v>
      </c>
      <c r="N8" s="225">
        <f t="shared" si="1"/>
        <v>48.396742430800778</v>
      </c>
      <c r="O8" s="225">
        <f t="shared" si="1"/>
        <v>37.073964605320917</v>
      </c>
      <c r="P8" s="225">
        <f t="shared" si="1"/>
        <v>47.714899997151612</v>
      </c>
      <c r="Q8" s="225">
        <f t="shared" si="1"/>
        <v>35.675873797157337</v>
      </c>
      <c r="R8" s="225">
        <f t="shared" si="1"/>
        <v>34.596940202244234</v>
      </c>
      <c r="S8" s="225">
        <f t="shared" si="1"/>
        <v>42.791986264545841</v>
      </c>
      <c r="T8" s="225">
        <f t="shared" si="1"/>
        <v>50.666268011655703</v>
      </c>
      <c r="U8" s="225">
        <f>K15/K$5*100</f>
        <v>122.04653708189828</v>
      </c>
      <c r="V8" s="225">
        <f>L15/L$5*100</f>
        <v>120.37094246278572</v>
      </c>
    </row>
    <row r="9" spans="1:22" x14ac:dyDescent="0.25">
      <c r="A9" s="202"/>
      <c r="B9" s="221" t="s">
        <v>64</v>
      </c>
      <c r="C9" s="222">
        <v>39.012239715181352</v>
      </c>
      <c r="D9" s="222">
        <v>37.31081803536334</v>
      </c>
      <c r="E9" s="222">
        <v>64.219835538778185</v>
      </c>
      <c r="F9" s="222">
        <v>54.26751436152896</v>
      </c>
      <c r="G9" s="222">
        <v>57.040114989830606</v>
      </c>
      <c r="H9" s="223">
        <v>59.988041369523856</v>
      </c>
      <c r="I9" s="223">
        <v>55.588331516488822</v>
      </c>
      <c r="J9" s="223">
        <v>43.336741041895017</v>
      </c>
      <c r="K9" s="223">
        <v>23.538313623391225</v>
      </c>
      <c r="L9" s="223">
        <v>22.180956063020545</v>
      </c>
      <c r="M9" s="224">
        <f t="shared" si="1"/>
        <v>27.266679795800513</v>
      </c>
      <c r="N9" s="225">
        <f t="shared" si="1"/>
        <v>23.223460678947564</v>
      </c>
      <c r="O9" s="225">
        <f t="shared" si="1"/>
        <v>33.4173623124519</v>
      </c>
      <c r="P9" s="225">
        <f t="shared" si="1"/>
        <v>29.455357189954494</v>
      </c>
      <c r="Q9" s="225">
        <f t="shared" si="1"/>
        <v>34.237606729818992</v>
      </c>
      <c r="R9" s="225">
        <f t="shared" si="1"/>
        <v>31.751070548316079</v>
      </c>
      <c r="S9" s="225">
        <f t="shared" si="1"/>
        <v>31.360114145002942</v>
      </c>
      <c r="T9" s="225">
        <f t="shared" si="1"/>
        <v>25.505237034056037</v>
      </c>
      <c r="U9" s="225">
        <f>K21/K$5*100</f>
        <v>1.0033795125655327</v>
      </c>
      <c r="V9" s="225">
        <f>L21/L$5*100</f>
        <v>0.64097994852760809</v>
      </c>
    </row>
    <row r="10" spans="1:22" x14ac:dyDescent="0.25">
      <c r="A10" s="202"/>
      <c r="B10" s="221" t="s">
        <v>65</v>
      </c>
      <c r="C10" s="222">
        <v>2.3450331028124541E-3</v>
      </c>
      <c r="D10" s="222">
        <v>7.0422308195621411E-2</v>
      </c>
      <c r="E10" s="222">
        <v>0.61221549412367982</v>
      </c>
      <c r="F10" s="222">
        <v>0.68144988467937051</v>
      </c>
      <c r="G10" s="222">
        <v>2.0578665586524886E-3</v>
      </c>
      <c r="H10" s="222">
        <v>7.6602984226543615E-6</v>
      </c>
      <c r="I10" s="222">
        <v>0.51414520800000008</v>
      </c>
      <c r="J10" s="222">
        <v>0.8867392733374948</v>
      </c>
      <c r="K10" s="223">
        <v>0.23410699999650958</v>
      </c>
      <c r="L10" s="223">
        <v>4.3810204009393214E-2</v>
      </c>
      <c r="M10" s="224">
        <f t="shared" si="1"/>
        <v>1.6390052760815322E-3</v>
      </c>
      <c r="N10" s="225">
        <f t="shared" si="1"/>
        <v>4.38331237806594E-2</v>
      </c>
      <c r="O10" s="225">
        <f t="shared" si="1"/>
        <v>0.31857177472954035</v>
      </c>
      <c r="P10" s="225">
        <f t="shared" si="1"/>
        <v>0.36987781726213981</v>
      </c>
      <c r="Q10" s="225">
        <f t="shared" si="1"/>
        <v>1.2352083432887752E-3</v>
      </c>
      <c r="R10" s="225">
        <f t="shared" si="1"/>
        <v>4.0545193689624131E-6</v>
      </c>
      <c r="S10" s="225">
        <f t="shared" si="1"/>
        <v>0.29005462063929049</v>
      </c>
      <c r="T10" s="225">
        <f t="shared" si="1"/>
        <v>0.52187808335692154</v>
      </c>
      <c r="U10" s="225">
        <f>K10/K$5*100</f>
        <v>0.19719835755063847</v>
      </c>
      <c r="V10" s="225">
        <f>L10/L$5*100</f>
        <v>2.9351521619567351E-2</v>
      </c>
    </row>
    <row r="11" spans="1:22" x14ac:dyDescent="0.25">
      <c r="A11" s="217" t="s">
        <v>3</v>
      </c>
      <c r="B11" s="217" t="s">
        <v>50</v>
      </c>
      <c r="C11" s="218">
        <v>651.99556355285495</v>
      </c>
      <c r="D11" s="218">
        <v>676.2702355353058</v>
      </c>
      <c r="E11" s="218">
        <v>875.01839675230258</v>
      </c>
      <c r="F11" s="218">
        <v>743.14907160445523</v>
      </c>
      <c r="G11" s="218">
        <v>716.72727381112657</v>
      </c>
      <c r="H11" s="218">
        <v>679.30980934064826</v>
      </c>
      <c r="I11" s="218">
        <v>732.93875669214344</v>
      </c>
      <c r="J11" s="218">
        <v>841.92176259639621</v>
      </c>
      <c r="K11" s="218">
        <v>739.97447281692416</v>
      </c>
      <c r="L11" s="218">
        <v>822.60465220444553</v>
      </c>
      <c r="M11" s="219">
        <f t="shared" ref="M11:V11" si="2">C11/C$11*100</f>
        <v>100</v>
      </c>
      <c r="N11" s="220">
        <f t="shared" si="2"/>
        <v>100</v>
      </c>
      <c r="O11" s="220">
        <f t="shared" si="2"/>
        <v>100</v>
      </c>
      <c r="P11" s="220">
        <f t="shared" si="2"/>
        <v>100</v>
      </c>
      <c r="Q11" s="220">
        <f t="shared" si="2"/>
        <v>100</v>
      </c>
      <c r="R11" s="220">
        <f t="shared" si="2"/>
        <v>100</v>
      </c>
      <c r="S11" s="220">
        <f t="shared" si="2"/>
        <v>100</v>
      </c>
      <c r="T11" s="220">
        <f t="shared" si="2"/>
        <v>100</v>
      </c>
      <c r="U11" s="220">
        <f t="shared" si="2"/>
        <v>100</v>
      </c>
      <c r="V11" s="220">
        <f t="shared" si="2"/>
        <v>100</v>
      </c>
    </row>
    <row r="12" spans="1:22" x14ac:dyDescent="0.25">
      <c r="A12" s="202"/>
      <c r="B12" s="221" t="s">
        <v>61</v>
      </c>
      <c r="C12" s="222">
        <v>151.83920350463637</v>
      </c>
      <c r="D12" s="222">
        <v>152.0476889533924</v>
      </c>
      <c r="E12" s="222">
        <v>200.58674481431586</v>
      </c>
      <c r="F12" s="222">
        <v>189.59623273831014</v>
      </c>
      <c r="G12" s="222">
        <v>163.61053362157659</v>
      </c>
      <c r="H12" s="222">
        <v>179.80713547169395</v>
      </c>
      <c r="I12" s="222">
        <v>185.29561674332481</v>
      </c>
      <c r="J12" s="222">
        <v>206.72182964050427</v>
      </c>
      <c r="K12" s="222">
        <v>159.48876527268675</v>
      </c>
      <c r="L12" s="223">
        <v>155.37649510544651</v>
      </c>
      <c r="M12" s="224">
        <f t="shared" ref="M12:V13" si="3">C12/C$11*100</f>
        <v>23.288379859095055</v>
      </c>
      <c r="N12" s="225">
        <f t="shared" si="3"/>
        <v>22.483273839937393</v>
      </c>
      <c r="O12" s="225">
        <f t="shared" si="3"/>
        <v>22.923717439405713</v>
      </c>
      <c r="P12" s="225">
        <f t="shared" si="3"/>
        <v>25.512543846549224</v>
      </c>
      <c r="Q12" s="225">
        <f t="shared" si="3"/>
        <v>22.827446310448565</v>
      </c>
      <c r="R12" s="225">
        <f t="shared" si="3"/>
        <v>26.46909156901744</v>
      </c>
      <c r="S12" s="225">
        <f t="shared" si="3"/>
        <v>25.281186872910123</v>
      </c>
      <c r="T12" s="225">
        <f t="shared" si="3"/>
        <v>24.553567662035054</v>
      </c>
      <c r="U12" s="225">
        <f>K12/K$11*100</f>
        <v>21.553279353752192</v>
      </c>
      <c r="V12" s="225">
        <f>L12/L$11*100</f>
        <v>18.88835599082293</v>
      </c>
    </row>
    <row r="13" spans="1:22" x14ac:dyDescent="0.25">
      <c r="A13" s="202"/>
      <c r="B13" s="221" t="s">
        <v>62</v>
      </c>
      <c r="C13" s="226">
        <v>29.417936877832201</v>
      </c>
      <c r="D13" s="226">
        <v>35.687159187314279</v>
      </c>
      <c r="E13" s="227">
        <v>27.738857903283659</v>
      </c>
      <c r="F13" s="227">
        <v>23.778016165376584</v>
      </c>
      <c r="G13" s="222">
        <v>24.704224863795016</v>
      </c>
      <c r="H13" s="222">
        <v>14.332222134567672</v>
      </c>
      <c r="I13" s="222">
        <v>14.573327811796986</v>
      </c>
      <c r="J13" s="222">
        <v>15.424785554681939</v>
      </c>
      <c r="K13" s="222">
        <v>20.85453587422646</v>
      </c>
      <c r="L13" s="223">
        <v>31.920637935446344</v>
      </c>
      <c r="M13" s="224">
        <f t="shared" si="3"/>
        <v>4.5119842100654717</v>
      </c>
      <c r="N13" s="225">
        <f t="shared" si="3"/>
        <v>5.2770560217049765</v>
      </c>
      <c r="O13" s="225">
        <f t="shared" si="3"/>
        <v>3.1700885382797139</v>
      </c>
      <c r="P13" s="225">
        <f t="shared" si="3"/>
        <v>3.199629397913391</v>
      </c>
      <c r="Q13" s="225">
        <f t="shared" si="3"/>
        <v>3.4468096536124175</v>
      </c>
      <c r="R13" s="225">
        <f t="shared" si="3"/>
        <v>2.1098211651733418</v>
      </c>
      <c r="S13" s="225">
        <f t="shared" si="3"/>
        <v>1.9883418196587777</v>
      </c>
      <c r="T13" s="225">
        <f t="shared" si="3"/>
        <v>1.8320925102486434</v>
      </c>
      <c r="U13" s="225">
        <f t="shared" si="3"/>
        <v>2.8182777433980544</v>
      </c>
      <c r="V13" s="225">
        <f t="shared" si="3"/>
        <v>3.8804348905521349</v>
      </c>
    </row>
    <row r="14" spans="1:22" x14ac:dyDescent="0.25">
      <c r="A14" s="202"/>
      <c r="B14" s="221" t="s">
        <v>63</v>
      </c>
      <c r="C14" s="222">
        <v>379.09743134594999</v>
      </c>
      <c r="D14" s="222">
        <v>393.95164481783746</v>
      </c>
      <c r="E14" s="222">
        <v>498.89980262214601</v>
      </c>
      <c r="F14" s="222">
        <v>402.1027809916726</v>
      </c>
      <c r="G14" s="222">
        <v>393.24851341820437</v>
      </c>
      <c r="H14" s="222">
        <v>381.77145465837549</v>
      </c>
      <c r="I14" s="222">
        <v>406.97549934999688</v>
      </c>
      <c r="J14" s="222">
        <v>457.3288222854481</v>
      </c>
      <c r="K14" s="222">
        <v>414.25046854332976</v>
      </c>
      <c r="L14" s="223">
        <v>454.93538566605747</v>
      </c>
      <c r="M14" s="224">
        <f t="shared" ref="M14:V14" si="4">C14/C$11*100</f>
        <v>58.144173448078675</v>
      </c>
      <c r="N14" s="225">
        <f t="shared" si="4"/>
        <v>58.253583274443933</v>
      </c>
      <c r="O14" s="225">
        <f t="shared" si="4"/>
        <v>57.015921547918381</v>
      </c>
      <c r="P14" s="225">
        <f t="shared" si="4"/>
        <v>54.107957118688809</v>
      </c>
      <c r="Q14" s="225">
        <f t="shared" si="4"/>
        <v>54.867245574058344</v>
      </c>
      <c r="R14" s="225">
        <f t="shared" si="4"/>
        <v>56.199903108852581</v>
      </c>
      <c r="S14" s="225">
        <f t="shared" si="4"/>
        <v>55.526535557586698</v>
      </c>
      <c r="T14" s="225">
        <f t="shared" si="4"/>
        <v>54.319634270421425</v>
      </c>
      <c r="U14" s="225">
        <f t="shared" si="4"/>
        <v>55.981724202777841</v>
      </c>
      <c r="V14" s="225">
        <f t="shared" si="4"/>
        <v>55.304256357766178</v>
      </c>
    </row>
    <row r="15" spans="1:22" x14ac:dyDescent="0.25">
      <c r="A15" s="202"/>
      <c r="B15" s="221" t="s">
        <v>64</v>
      </c>
      <c r="C15" s="222">
        <v>87.578377521186695</v>
      </c>
      <c r="D15" s="222">
        <v>88.393799485821191</v>
      </c>
      <c r="E15" s="222">
        <v>140.45217209270888</v>
      </c>
      <c r="F15" s="222">
        <v>124.75766899738774</v>
      </c>
      <c r="G15" s="222">
        <v>130.72985329889056</v>
      </c>
      <c r="H15" s="222">
        <v>101.7572041749813</v>
      </c>
      <c r="I15" s="222">
        <v>124.31634404288378</v>
      </c>
      <c r="J15" s="222">
        <v>161.93903505611462</v>
      </c>
      <c r="K15" s="222">
        <v>144.88938453186145</v>
      </c>
      <c r="L15" s="223">
        <v>179.66617248837909</v>
      </c>
      <c r="M15" s="224">
        <f t="shared" ref="M15:T16" si="5">C15/C$11*100</f>
        <v>13.432357889669449</v>
      </c>
      <c r="N15" s="225">
        <f t="shared" si="5"/>
        <v>13.070780708817169</v>
      </c>
      <c r="O15" s="225">
        <f t="shared" si="5"/>
        <v>16.051339333436623</v>
      </c>
      <c r="P15" s="225">
        <f t="shared" si="5"/>
        <v>16.787704346859581</v>
      </c>
      <c r="Q15" s="225">
        <f t="shared" si="5"/>
        <v>18.239832370791117</v>
      </c>
      <c r="R15" s="225">
        <f t="shared" si="5"/>
        <v>14.979498717050602</v>
      </c>
      <c r="S15" s="225">
        <f t="shared" si="5"/>
        <v>16.96135494375288</v>
      </c>
      <c r="T15" s="225">
        <f t="shared" si="5"/>
        <v>19.234451732986692</v>
      </c>
      <c r="U15" s="225">
        <f>K15/K$11*100</f>
        <v>19.580322004933308</v>
      </c>
      <c r="V15" s="225">
        <f>L15/L$11*100</f>
        <v>21.841132554612138</v>
      </c>
    </row>
    <row r="16" spans="1:22" x14ac:dyDescent="0.25">
      <c r="A16" s="202"/>
      <c r="B16" s="221" t="s">
        <v>65</v>
      </c>
      <c r="C16" s="222">
        <v>1.1961546133874417</v>
      </c>
      <c r="D16" s="222">
        <v>0.51275060799655814</v>
      </c>
      <c r="E16" s="222">
        <v>1.2828256794334385</v>
      </c>
      <c r="F16" s="222">
        <v>0.94770407524808087</v>
      </c>
      <c r="G16" s="222">
        <v>3.5927830524169062</v>
      </c>
      <c r="H16" s="222">
        <v>0.80497306109182609</v>
      </c>
      <c r="I16" s="222">
        <v>0.75138250672384344</v>
      </c>
      <c r="J16" s="222">
        <v>0.50495790512999617</v>
      </c>
      <c r="K16" s="223">
        <v>0.49050942217629456</v>
      </c>
      <c r="L16" s="223">
        <v>0.70315942816830934</v>
      </c>
      <c r="M16" s="224">
        <f t="shared" si="5"/>
        <v>0.18346054486465441</v>
      </c>
      <c r="N16" s="225">
        <f t="shared" si="5"/>
        <v>7.5820371953925672E-2</v>
      </c>
      <c r="O16" s="225">
        <f t="shared" si="5"/>
        <v>0.14660556671662492</v>
      </c>
      <c r="P16" s="225">
        <f t="shared" si="5"/>
        <v>0.12752543351793366</v>
      </c>
      <c r="Q16" s="225">
        <f t="shared" si="5"/>
        <v>0.50127617347567044</v>
      </c>
      <c r="R16" s="225">
        <f t="shared" si="5"/>
        <v>0.11849866585514923</v>
      </c>
      <c r="S16" s="225">
        <f t="shared" si="5"/>
        <v>0.10251641080012458</v>
      </c>
      <c r="T16" s="225">
        <f t="shared" si="5"/>
        <v>5.9976820598241852E-2</v>
      </c>
      <c r="U16" s="225">
        <f>K16/K$11*100</f>
        <v>6.6287343711875682E-2</v>
      </c>
      <c r="V16" s="225">
        <f>L16/L$11*100</f>
        <v>8.547963183577402E-2</v>
      </c>
    </row>
    <row r="17" spans="1:22" x14ac:dyDescent="0.25">
      <c r="A17" s="217" t="s">
        <v>4</v>
      </c>
      <c r="B17" s="217" t="s">
        <v>50</v>
      </c>
      <c r="C17" s="218">
        <v>59.1617608180999</v>
      </c>
      <c r="D17" s="218">
        <v>70.30746906289319</v>
      </c>
      <c r="E17" s="218">
        <v>67.195122161116345</v>
      </c>
      <c r="F17" s="218">
        <v>71.450011808650856</v>
      </c>
      <c r="G17" s="218">
        <v>77.49238558247022</v>
      </c>
      <c r="H17" s="218">
        <v>79.223008393437198</v>
      </c>
      <c r="I17" s="218">
        <v>77.100039684055133</v>
      </c>
      <c r="J17" s="218">
        <v>78.507320546725637</v>
      </c>
      <c r="K17" s="218">
        <v>84.640964856605763</v>
      </c>
      <c r="L17" s="218">
        <v>101.7327245029666</v>
      </c>
      <c r="M17" s="219">
        <f t="shared" ref="M17:V22" si="6">C17/C$17*100</f>
        <v>100</v>
      </c>
      <c r="N17" s="220">
        <f t="shared" si="6"/>
        <v>100</v>
      </c>
      <c r="O17" s="220">
        <f t="shared" si="6"/>
        <v>100</v>
      </c>
      <c r="P17" s="220">
        <f t="shared" si="6"/>
        <v>100</v>
      </c>
      <c r="Q17" s="220">
        <f t="shared" si="6"/>
        <v>100</v>
      </c>
      <c r="R17" s="220">
        <f t="shared" si="6"/>
        <v>100</v>
      </c>
      <c r="S17" s="220">
        <f t="shared" si="6"/>
        <v>100</v>
      </c>
      <c r="T17" s="220">
        <f t="shared" si="6"/>
        <v>100</v>
      </c>
      <c r="U17" s="220">
        <f t="shared" si="6"/>
        <v>100</v>
      </c>
      <c r="V17" s="220">
        <f t="shared" si="6"/>
        <v>100</v>
      </c>
    </row>
    <row r="18" spans="1:22" x14ac:dyDescent="0.25">
      <c r="A18" s="202"/>
      <c r="B18" s="221" t="s">
        <v>61</v>
      </c>
      <c r="C18" s="222">
        <v>54.738374281641427</v>
      </c>
      <c r="D18" s="222">
        <v>66.589818684316924</v>
      </c>
      <c r="E18" s="222">
        <v>62.838341446416372</v>
      </c>
      <c r="F18" s="222">
        <v>65.835130619156075</v>
      </c>
      <c r="G18" s="222">
        <v>73.085247118662281</v>
      </c>
      <c r="H18" s="222">
        <v>73.425572425215037</v>
      </c>
      <c r="I18" s="222">
        <v>72.814210463135723</v>
      </c>
      <c r="J18" s="222">
        <v>74.957882223533247</v>
      </c>
      <c r="K18" s="222">
        <v>81.286125520897201</v>
      </c>
      <c r="L18" s="223">
        <v>99.884048291598944</v>
      </c>
      <c r="M18" s="224">
        <f t="shared" si="6"/>
        <v>92.523233799516689</v>
      </c>
      <c r="N18" s="225">
        <f t="shared" si="6"/>
        <v>94.712296676117489</v>
      </c>
      <c r="O18" s="225">
        <f t="shared" si="6"/>
        <v>93.51622472795934</v>
      </c>
      <c r="P18" s="225">
        <f t="shared" si="6"/>
        <v>92.141525176326198</v>
      </c>
      <c r="Q18" s="225">
        <f t="shared" si="6"/>
        <v>94.31281095467412</v>
      </c>
      <c r="R18" s="225">
        <f t="shared" si="6"/>
        <v>92.682131004883146</v>
      </c>
      <c r="S18" s="225">
        <f t="shared" si="6"/>
        <v>94.441210097320152</v>
      </c>
      <c r="T18" s="225">
        <f t="shared" si="6"/>
        <v>95.478844140299174</v>
      </c>
      <c r="U18" s="225">
        <f t="shared" si="6"/>
        <v>96.036388123183443</v>
      </c>
      <c r="V18" s="225">
        <f t="shared" si="6"/>
        <v>98.182810673360322</v>
      </c>
    </row>
    <row r="19" spans="1:22" x14ac:dyDescent="0.25">
      <c r="A19" s="202"/>
      <c r="B19" s="221" t="s">
        <v>62</v>
      </c>
      <c r="C19" s="222">
        <v>0.1292135341393135</v>
      </c>
      <c r="D19" s="222">
        <v>6.5272942238806142E-2</v>
      </c>
      <c r="E19" s="222">
        <v>1.3590313584706339E-2</v>
      </c>
      <c r="F19" s="222">
        <v>7.4343844884865755E-3</v>
      </c>
      <c r="G19" s="222">
        <v>5.1794878538733158E-2</v>
      </c>
      <c r="H19" s="222">
        <v>9.9991465045053393E-2</v>
      </c>
      <c r="I19" s="223">
        <v>0.15632276394254399</v>
      </c>
      <c r="J19" s="223">
        <v>2.2198857745872425E-2</v>
      </c>
      <c r="K19" s="223">
        <v>4.403520959849732E-2</v>
      </c>
      <c r="L19" s="223">
        <v>8.2884081268222096E-2</v>
      </c>
      <c r="M19" s="224">
        <f t="shared" si="6"/>
        <v>0.21840718118008082</v>
      </c>
      <c r="N19" s="225">
        <f t="shared" si="6"/>
        <v>9.2839271714384372E-2</v>
      </c>
      <c r="O19" s="225">
        <f t="shared" si="6"/>
        <v>2.0225149010251544E-2</v>
      </c>
      <c r="P19" s="225">
        <f t="shared" si="6"/>
        <v>1.0405015059194786E-2</v>
      </c>
      <c r="Q19" s="225">
        <f t="shared" si="6"/>
        <v>6.683866827613813E-2</v>
      </c>
      <c r="R19" s="225">
        <f t="shared" si="6"/>
        <v>0.12621518302924817</v>
      </c>
      <c r="S19" s="225">
        <f t="shared" si="6"/>
        <v>0.20275315626701643</v>
      </c>
      <c r="T19" s="225">
        <f t="shared" si="6"/>
        <v>2.8276162772184039E-2</v>
      </c>
      <c r="U19" s="225">
        <f t="shared" si="6"/>
        <v>5.202588329787998E-2</v>
      </c>
      <c r="V19" s="225">
        <f t="shared" si="6"/>
        <v>8.1472389217104993E-2</v>
      </c>
    </row>
    <row r="20" spans="1:22" x14ac:dyDescent="0.25">
      <c r="A20" s="202"/>
      <c r="B20" s="221" t="s">
        <v>63</v>
      </c>
      <c r="C20" s="222">
        <v>0.40650715633477064</v>
      </c>
      <c r="D20" s="222">
        <v>0.35966492688590534</v>
      </c>
      <c r="E20" s="222">
        <v>0.57529754691103918</v>
      </c>
      <c r="F20" s="222">
        <v>3.436107237521814</v>
      </c>
      <c r="G20" s="222">
        <v>3.2138434422309472</v>
      </c>
      <c r="H20" s="222">
        <v>4.9546037765409823</v>
      </c>
      <c r="I20" s="222">
        <v>3.0823959102476799</v>
      </c>
      <c r="J20" s="222">
        <v>2.2070655915532322</v>
      </c>
      <c r="K20" s="222">
        <v>2.1196270267556012</v>
      </c>
      <c r="L20" s="223">
        <v>0.80906277634064871</v>
      </c>
      <c r="M20" s="224">
        <f t="shared" si="6"/>
        <v>0.68711132108563644</v>
      </c>
      <c r="N20" s="225">
        <f t="shared" si="6"/>
        <v>0.51156005425848694</v>
      </c>
      <c r="O20" s="225">
        <f t="shared" si="6"/>
        <v>0.85615968601355608</v>
      </c>
      <c r="P20" s="225">
        <f t="shared" si="6"/>
        <v>4.8091066055020368</v>
      </c>
      <c r="Q20" s="225">
        <f t="shared" si="6"/>
        <v>4.1473022388898562</v>
      </c>
      <c r="R20" s="225">
        <f t="shared" si="6"/>
        <v>6.2539960006762625</v>
      </c>
      <c r="S20" s="225">
        <f t="shared" si="6"/>
        <v>3.9979174107807136</v>
      </c>
      <c r="T20" s="225">
        <f t="shared" si="6"/>
        <v>2.8112863567157929</v>
      </c>
      <c r="U20" s="225">
        <f t="shared" si="6"/>
        <v>2.5042566921898413</v>
      </c>
      <c r="V20" s="225">
        <f t="shared" si="6"/>
        <v>0.79528271782110371</v>
      </c>
    </row>
    <row r="21" spans="1:22" x14ac:dyDescent="0.25">
      <c r="A21" s="202"/>
      <c r="B21" s="221" t="s">
        <v>64</v>
      </c>
      <c r="C21" s="222">
        <v>3.8876658459843796</v>
      </c>
      <c r="D21" s="222">
        <v>3.2925169229397078</v>
      </c>
      <c r="E21" s="222">
        <v>3.767892854204248</v>
      </c>
      <c r="F21" s="222">
        <v>2.1713395674844165</v>
      </c>
      <c r="G21" s="222">
        <v>1.1415001430382579</v>
      </c>
      <c r="H21" s="222">
        <v>0.74284072663611245</v>
      </c>
      <c r="I21" s="222">
        <v>1.0471105467293578</v>
      </c>
      <c r="J21" s="222">
        <v>1.3201738738931104</v>
      </c>
      <c r="K21" s="222">
        <v>1.1911770993546817</v>
      </c>
      <c r="L21" s="223">
        <v>0.95672935375875767</v>
      </c>
      <c r="M21" s="224">
        <f t="shared" si="6"/>
        <v>6.5712476982175794</v>
      </c>
      <c r="N21" s="225">
        <f t="shared" si="6"/>
        <v>4.6830258105215012</v>
      </c>
      <c r="O21" s="225">
        <f t="shared" si="6"/>
        <v>5.6073904370168801</v>
      </c>
      <c r="P21" s="225">
        <f t="shared" si="6"/>
        <v>3.0389632031124734</v>
      </c>
      <c r="Q21" s="225">
        <f t="shared" si="6"/>
        <v>1.4730481381598863</v>
      </c>
      <c r="R21" s="225">
        <f t="shared" si="6"/>
        <v>0.93765781141132365</v>
      </c>
      <c r="S21" s="225">
        <f t="shared" si="6"/>
        <v>1.3581193356323371</v>
      </c>
      <c r="T21" s="225">
        <f t="shared" si="6"/>
        <v>1.6815933402126177</v>
      </c>
      <c r="U21" s="225">
        <f t="shared" si="6"/>
        <v>1.4073293013291033</v>
      </c>
      <c r="V21" s="225">
        <f t="shared" si="6"/>
        <v>0.94043421960144069</v>
      </c>
    </row>
    <row r="22" spans="1:22" ht="14.25" thickBot="1" x14ac:dyDescent="0.3">
      <c r="A22" s="228"/>
      <c r="B22" s="229" t="s">
        <v>65</v>
      </c>
      <c r="C22" s="230">
        <v>0</v>
      </c>
      <c r="D22" s="231">
        <v>1.9558651185830442E-4</v>
      </c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0</v>
      </c>
      <c r="M22" s="232">
        <f t="shared" si="6"/>
        <v>0</v>
      </c>
      <c r="N22" s="233">
        <f t="shared" si="6"/>
        <v>2.7818738814697414E-4</v>
      </c>
      <c r="O22" s="233">
        <f t="shared" si="6"/>
        <v>0</v>
      </c>
      <c r="P22" s="233">
        <f t="shared" si="6"/>
        <v>0</v>
      </c>
      <c r="Q22" s="233">
        <f t="shared" si="6"/>
        <v>0</v>
      </c>
      <c r="R22" s="233">
        <f t="shared" si="6"/>
        <v>0</v>
      </c>
      <c r="S22" s="233">
        <f t="shared" si="6"/>
        <v>0</v>
      </c>
      <c r="T22" s="233">
        <f t="shared" si="6"/>
        <v>0</v>
      </c>
      <c r="U22" s="233">
        <f t="shared" si="6"/>
        <v>0</v>
      </c>
      <c r="V22" s="233">
        <f t="shared" si="6"/>
        <v>0</v>
      </c>
    </row>
    <row r="23" spans="1:22" x14ac:dyDescent="0.25">
      <c r="A23" s="234" t="s">
        <v>133</v>
      </c>
      <c r="B23" s="234"/>
      <c r="C23" s="235"/>
      <c r="D23" s="235"/>
      <c r="E23" s="235"/>
      <c r="F23" s="235"/>
      <c r="G23" s="235"/>
      <c r="H23" s="235"/>
      <c r="I23" s="235"/>
    </row>
    <row r="24" spans="1:22" x14ac:dyDescent="0.25">
      <c r="A24" s="57" t="s">
        <v>107</v>
      </c>
      <c r="B24" s="50"/>
      <c r="C24" s="236"/>
      <c r="D24" s="236"/>
      <c r="E24" s="236"/>
      <c r="F24" s="236"/>
      <c r="G24" s="236"/>
      <c r="H24" s="236"/>
      <c r="I24" s="237"/>
      <c r="J24" s="59"/>
      <c r="M24" s="236"/>
      <c r="N24" s="29"/>
    </row>
    <row r="25" spans="1:22" x14ac:dyDescent="0.25">
      <c r="A25" s="57" t="s">
        <v>108</v>
      </c>
      <c r="B25" s="50"/>
      <c r="C25" s="238"/>
      <c r="D25" s="238"/>
      <c r="E25" s="238"/>
      <c r="F25" s="238"/>
      <c r="G25" s="236"/>
      <c r="H25" s="237"/>
      <c r="I25" s="237"/>
      <c r="J25" s="236"/>
      <c r="K25" s="236"/>
      <c r="L25" s="236"/>
    </row>
    <row r="26" spans="1:22" x14ac:dyDescent="0.25">
      <c r="C26" s="236"/>
      <c r="D26" s="236"/>
      <c r="E26" s="236"/>
      <c r="F26" s="236"/>
      <c r="G26" s="237"/>
      <c r="H26" s="237"/>
      <c r="I26" s="63"/>
      <c r="K26" s="236"/>
      <c r="M26" s="236"/>
    </row>
    <row r="27" spans="1:22" x14ac:dyDescent="0.25">
      <c r="C27" s="236"/>
      <c r="D27" s="236"/>
      <c r="E27" s="236"/>
      <c r="F27" s="236"/>
      <c r="G27" s="237"/>
      <c r="H27" s="237"/>
      <c r="I27" s="63"/>
      <c r="K27" s="236"/>
      <c r="M27" s="236"/>
    </row>
    <row r="28" spans="1:22" x14ac:dyDescent="0.25">
      <c r="C28" s="236"/>
      <c r="D28" s="236"/>
      <c r="E28" s="236"/>
      <c r="F28" s="236"/>
      <c r="H28" s="237"/>
      <c r="I28" s="63"/>
    </row>
    <row r="29" spans="1:22" x14ac:dyDescent="0.25">
      <c r="C29" s="236"/>
      <c r="D29" s="236"/>
      <c r="E29" s="236"/>
      <c r="F29" s="236"/>
      <c r="G29" s="236"/>
      <c r="H29" s="236"/>
      <c r="I29" s="236"/>
      <c r="J29" s="236"/>
    </row>
    <row r="30" spans="1:22" x14ac:dyDescent="0.25">
      <c r="C30" s="236"/>
      <c r="D30" s="236"/>
      <c r="E30" s="236"/>
      <c r="F30" s="236"/>
      <c r="G30" s="236"/>
      <c r="H30" s="236"/>
      <c r="I30" s="236"/>
      <c r="K30" s="63"/>
      <c r="L30" s="63"/>
    </row>
    <row r="31" spans="1:22" x14ac:dyDescent="0.25">
      <c r="C31" s="236"/>
      <c r="D31" s="236"/>
      <c r="E31" s="236"/>
      <c r="F31" s="236"/>
      <c r="G31" s="236"/>
      <c r="H31" s="236"/>
      <c r="I31" s="236"/>
    </row>
    <row r="32" spans="1:22" x14ac:dyDescent="0.25">
      <c r="C32" s="236"/>
      <c r="D32" s="236"/>
      <c r="E32" s="236"/>
      <c r="F32" s="236"/>
      <c r="G32" s="236"/>
      <c r="H32" s="236"/>
      <c r="I32" s="236"/>
    </row>
    <row r="33" spans="3:9" x14ac:dyDescent="0.25">
      <c r="C33" s="203"/>
      <c r="D33" s="203"/>
      <c r="E33" s="203"/>
      <c r="F33" s="203"/>
      <c r="G33" s="203"/>
      <c r="H33" s="203"/>
      <c r="I33" s="203"/>
    </row>
    <row r="34" spans="3:9" x14ac:dyDescent="0.25">
      <c r="C34" s="239"/>
      <c r="D34" s="239"/>
      <c r="E34" s="239"/>
      <c r="F34" s="239"/>
      <c r="G34" s="239"/>
      <c r="H34" s="239"/>
      <c r="I34" s="239"/>
    </row>
    <row r="35" spans="3:9" x14ac:dyDescent="0.25">
      <c r="C35" s="239"/>
      <c r="D35" s="239"/>
      <c r="E35" s="239"/>
      <c r="F35" s="239"/>
      <c r="G35" s="239"/>
      <c r="H35" s="239"/>
      <c r="I35" s="239"/>
    </row>
    <row r="36" spans="3:9" x14ac:dyDescent="0.25">
      <c r="C36" s="239"/>
      <c r="D36" s="239"/>
      <c r="E36" s="239"/>
      <c r="F36" s="239"/>
      <c r="G36" s="239"/>
      <c r="H36" s="239"/>
      <c r="I36" s="23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F305"/>
  <sheetViews>
    <sheetView workbookViewId="0">
      <selection activeCell="P19" sqref="P19"/>
    </sheetView>
  </sheetViews>
  <sheetFormatPr defaultRowHeight="13.5" x14ac:dyDescent="0.25"/>
  <cols>
    <col min="1" max="1" width="28.7109375" style="50" customWidth="1"/>
    <col min="2" max="2" width="9.7109375" style="50" bestFit="1" customWidth="1"/>
    <col min="3" max="5" width="8.85546875" style="50" customWidth="1"/>
    <col min="6" max="6" width="8.5703125" style="50" customWidth="1"/>
    <col min="7" max="9" width="8.85546875" style="50" customWidth="1"/>
    <col min="10" max="11" width="8" style="50" customWidth="1"/>
    <col min="12" max="12" width="14.85546875" style="50" customWidth="1"/>
    <col min="13" max="13" width="14.28515625" style="50" customWidth="1"/>
    <col min="14" max="14" width="15.28515625" style="50" customWidth="1"/>
    <col min="15" max="15" width="9.85546875" style="50" customWidth="1"/>
    <col min="16" max="19" width="9" style="50" customWidth="1"/>
    <col min="20" max="20" width="15.28515625" style="50" customWidth="1"/>
    <col min="21" max="22" width="17" style="50" bestFit="1" customWidth="1"/>
    <col min="23" max="23" width="17.28515625" style="116" customWidth="1"/>
    <col min="24" max="32" width="9.140625" style="116"/>
    <col min="33" max="16384" width="9.140625" style="50"/>
  </cols>
  <sheetData>
    <row r="1" spans="1:32" x14ac:dyDescent="0.25">
      <c r="A1" s="136" t="s">
        <v>42</v>
      </c>
    </row>
    <row r="3" spans="1:32" x14ac:dyDescent="0.25">
      <c r="A3" s="67" t="s">
        <v>122</v>
      </c>
    </row>
    <row r="4" spans="1:32" x14ac:dyDescent="0.25">
      <c r="B4" s="181"/>
      <c r="C4" s="181"/>
      <c r="D4" s="181"/>
      <c r="E4" s="181"/>
      <c r="F4" s="181"/>
      <c r="G4" s="181"/>
      <c r="H4" s="181"/>
      <c r="I4" s="181"/>
      <c r="J4" s="181"/>
      <c r="K4" s="181"/>
      <c r="T4" s="134"/>
    </row>
    <row r="5" spans="1:32" x14ac:dyDescent="0.25">
      <c r="A5" s="240" t="s">
        <v>43</v>
      </c>
      <c r="B5" s="146" t="s">
        <v>70</v>
      </c>
      <c r="C5" s="146" t="s">
        <v>92</v>
      </c>
      <c r="D5" s="146" t="s">
        <v>94</v>
      </c>
      <c r="E5" s="146" t="s">
        <v>95</v>
      </c>
      <c r="F5" s="146" t="s">
        <v>98</v>
      </c>
      <c r="G5" s="146" t="s">
        <v>103</v>
      </c>
      <c r="H5" s="146" t="s">
        <v>105</v>
      </c>
      <c r="I5" s="146" t="s">
        <v>106</v>
      </c>
      <c r="J5" s="146" t="s">
        <v>111</v>
      </c>
      <c r="K5" s="146" t="s">
        <v>114</v>
      </c>
      <c r="L5" s="147" t="s">
        <v>123</v>
      </c>
      <c r="M5" s="148" t="s">
        <v>124</v>
      </c>
      <c r="N5" s="148" t="s">
        <v>125</v>
      </c>
      <c r="O5" s="116"/>
      <c r="P5" s="241"/>
      <c r="Q5" s="150"/>
      <c r="R5" s="150"/>
      <c r="S5" s="150"/>
      <c r="T5" s="150"/>
      <c r="U5" s="150"/>
      <c r="V5" s="150"/>
      <c r="W5" s="150"/>
      <c r="Y5" s="50"/>
      <c r="Z5" s="50"/>
      <c r="AA5" s="50"/>
      <c r="AB5" s="50"/>
      <c r="AC5" s="50"/>
      <c r="AD5" s="50"/>
      <c r="AE5" s="50"/>
      <c r="AF5" s="50"/>
    </row>
    <row r="6" spans="1:32" x14ac:dyDescent="0.25">
      <c r="A6" s="240" t="s">
        <v>44</v>
      </c>
      <c r="B6" s="185">
        <v>143.07660487944642</v>
      </c>
      <c r="C6" s="185">
        <v>160.66002630342768</v>
      </c>
      <c r="D6" s="185">
        <v>192.17505839725939</v>
      </c>
      <c r="E6" s="185">
        <v>184.23648374576985</v>
      </c>
      <c r="F6" s="185">
        <v>166.60076576016027</v>
      </c>
      <c r="G6" s="185">
        <v>188.93234254334561</v>
      </c>
      <c r="H6" s="185">
        <v>177.25806500403479</v>
      </c>
      <c r="I6" s="185">
        <v>169.91310837076065</v>
      </c>
      <c r="J6" s="185">
        <v>118.7165060116656</v>
      </c>
      <c r="K6" s="185">
        <v>149.26041851331792</v>
      </c>
      <c r="L6" s="152">
        <f>K6/K$6*100</f>
        <v>100</v>
      </c>
      <c r="M6" s="153">
        <f>K6/J6-1</f>
        <v>0.25728446302699415</v>
      </c>
      <c r="N6" s="153">
        <f>K6/G6-1</f>
        <v>-0.20997952757043703</v>
      </c>
      <c r="O6" s="116"/>
      <c r="P6" s="141"/>
      <c r="Q6" s="141"/>
      <c r="R6" s="141"/>
      <c r="S6" s="141"/>
      <c r="T6" s="141"/>
      <c r="U6" s="141"/>
      <c r="V6" s="141"/>
      <c r="W6" s="141"/>
      <c r="Y6" s="50"/>
      <c r="Z6" s="50"/>
      <c r="AA6" s="50"/>
      <c r="AB6" s="50"/>
      <c r="AC6" s="50"/>
      <c r="AD6" s="50"/>
      <c r="AE6" s="50"/>
      <c r="AF6" s="50"/>
    </row>
    <row r="7" spans="1:32" x14ac:dyDescent="0.25">
      <c r="A7" s="241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3"/>
      <c r="M7" s="190"/>
      <c r="N7" s="190"/>
      <c r="O7" s="116"/>
      <c r="P7" s="141"/>
      <c r="Q7" s="141"/>
      <c r="R7" s="141"/>
      <c r="S7" s="141"/>
      <c r="T7" s="141"/>
      <c r="U7" s="141"/>
      <c r="V7" s="141"/>
      <c r="W7" s="141"/>
      <c r="Y7" s="50"/>
      <c r="Z7" s="50"/>
      <c r="AA7" s="50"/>
      <c r="AB7" s="50"/>
      <c r="AC7" s="50"/>
      <c r="AD7" s="50"/>
      <c r="AE7" s="50"/>
      <c r="AF7" s="50"/>
    </row>
    <row r="8" spans="1:32" x14ac:dyDescent="0.25">
      <c r="A8" s="63" t="s">
        <v>24</v>
      </c>
      <c r="B8" s="59">
        <v>2.0625229904318503</v>
      </c>
      <c r="C8" s="59">
        <v>17.820044298433306</v>
      </c>
      <c r="D8" s="59">
        <v>2.5022593824292052</v>
      </c>
      <c r="E8" s="59">
        <v>17.930970792906898</v>
      </c>
      <c r="F8" s="59">
        <v>2.5499315035262256</v>
      </c>
      <c r="G8" s="59">
        <v>18.066426331586829</v>
      </c>
      <c r="H8" s="59">
        <v>7.7912473775960898</v>
      </c>
      <c r="I8" s="59">
        <v>17.61491766486597</v>
      </c>
      <c r="J8" s="59">
        <v>12.649742367360021</v>
      </c>
      <c r="K8" s="161">
        <v>42.296782368454387</v>
      </c>
      <c r="L8" s="157">
        <f>K8/K$6*100</f>
        <v>28.337574549062662</v>
      </c>
      <c r="M8" s="162">
        <f t="shared" ref="M8:M27" si="0">K8/J8-1</f>
        <v>2.3436872578205441</v>
      </c>
      <c r="N8" s="162">
        <f>K8/G8-1</f>
        <v>1.3411814595841731</v>
      </c>
      <c r="O8" s="116"/>
      <c r="P8" s="141"/>
      <c r="Q8" s="141"/>
      <c r="R8" s="141"/>
      <c r="S8" s="141"/>
      <c r="T8" s="141"/>
      <c r="U8" s="141"/>
      <c r="V8" s="141"/>
      <c r="W8" s="141"/>
      <c r="Y8" s="50"/>
      <c r="Z8" s="50"/>
      <c r="AA8" s="50"/>
      <c r="AB8" s="50"/>
      <c r="AC8" s="50"/>
      <c r="AD8" s="50"/>
      <c r="AE8" s="50"/>
      <c r="AF8" s="50"/>
    </row>
    <row r="9" spans="1:32" x14ac:dyDescent="0.25">
      <c r="A9" s="63" t="s">
        <v>31</v>
      </c>
      <c r="B9" s="59">
        <v>5.0711986352156995</v>
      </c>
      <c r="C9" s="59">
        <v>13.003465180488496</v>
      </c>
      <c r="D9" s="59">
        <v>9.2874899375869013</v>
      </c>
      <c r="E9" s="59">
        <v>8.7666822104308846</v>
      </c>
      <c r="F9" s="59">
        <v>13.610834919629138</v>
      </c>
      <c r="G9" s="59">
        <v>23.704064017792884</v>
      </c>
      <c r="H9" s="59">
        <v>5.7659072279754344</v>
      </c>
      <c r="I9" s="59">
        <v>4.130610268202223</v>
      </c>
      <c r="J9" s="59">
        <v>5.8832248221926786</v>
      </c>
      <c r="K9" s="161">
        <v>23.230332572680727</v>
      </c>
      <c r="L9" s="157">
        <f t="shared" ref="L9:L27" si="1">K9/K$6*100</f>
        <v>15.563625510408158</v>
      </c>
      <c r="M9" s="162">
        <f t="shared" si="0"/>
        <v>2.9485712810177427</v>
      </c>
      <c r="N9" s="162">
        <f t="shared" ref="N9:N27" si="2">K9/G9-1</f>
        <v>-1.9985241549995925E-2</v>
      </c>
      <c r="O9" s="116"/>
      <c r="P9" s="141"/>
      <c r="Q9" s="141"/>
      <c r="R9" s="141"/>
      <c r="S9" s="141"/>
      <c r="T9" s="141"/>
      <c r="U9" s="141"/>
      <c r="V9" s="141"/>
      <c r="W9" s="141"/>
      <c r="Y9" s="50"/>
      <c r="Z9" s="50"/>
      <c r="AA9" s="50"/>
      <c r="AB9" s="50"/>
      <c r="AC9" s="50"/>
      <c r="AD9" s="50"/>
      <c r="AE9" s="50"/>
      <c r="AF9" s="50"/>
    </row>
    <row r="10" spans="1:32" x14ac:dyDescent="0.25">
      <c r="A10" s="63" t="s">
        <v>23</v>
      </c>
      <c r="B10" s="59">
        <v>11.627272135168219</v>
      </c>
      <c r="C10" s="59">
        <v>13.311175189643754</v>
      </c>
      <c r="D10" s="59">
        <v>16.107284141505854</v>
      </c>
      <c r="E10" s="59">
        <v>16.284400444471537</v>
      </c>
      <c r="F10" s="59">
        <v>14.62428784258694</v>
      </c>
      <c r="G10" s="59">
        <v>16.353169106979522</v>
      </c>
      <c r="H10" s="59">
        <v>18.89706316463754</v>
      </c>
      <c r="I10" s="59">
        <v>14.888835749149823</v>
      </c>
      <c r="J10" s="59">
        <v>15.167151568173663</v>
      </c>
      <c r="K10" s="161">
        <v>14.330654426391908</v>
      </c>
      <c r="L10" s="157">
        <f t="shared" si="1"/>
        <v>9.6011082972497768</v>
      </c>
      <c r="M10" s="162">
        <f t="shared" si="0"/>
        <v>-5.5151894409563251E-2</v>
      </c>
      <c r="N10" s="162">
        <f t="shared" si="2"/>
        <v>-0.12367723145016618</v>
      </c>
      <c r="O10" s="116"/>
      <c r="P10" s="141"/>
      <c r="Q10" s="141"/>
      <c r="R10" s="141"/>
      <c r="S10" s="141"/>
      <c r="T10" s="141"/>
      <c r="U10" s="141"/>
      <c r="V10" s="141"/>
      <c r="W10" s="141"/>
      <c r="Y10" s="50"/>
      <c r="Z10" s="50"/>
      <c r="AA10" s="50"/>
      <c r="AB10" s="50"/>
      <c r="AC10" s="50"/>
      <c r="AD10" s="50"/>
      <c r="AE10" s="50"/>
      <c r="AF10" s="50"/>
    </row>
    <row r="11" spans="1:32" x14ac:dyDescent="0.25">
      <c r="A11" s="63" t="s">
        <v>25</v>
      </c>
      <c r="B11" s="59">
        <v>2.9422025342394829</v>
      </c>
      <c r="C11" s="59">
        <v>4.9090343689475553</v>
      </c>
      <c r="D11" s="59">
        <v>7.5286510188874924</v>
      </c>
      <c r="E11" s="59">
        <v>3.7391243460543344</v>
      </c>
      <c r="F11" s="59">
        <v>6.2819108836986608</v>
      </c>
      <c r="G11" s="59">
        <v>5.4632970219824664</v>
      </c>
      <c r="H11" s="59">
        <v>5.1817162510957031</v>
      </c>
      <c r="I11" s="59">
        <v>4.9985253563708723</v>
      </c>
      <c r="J11" s="59">
        <v>4.2698362826665814</v>
      </c>
      <c r="K11" s="161">
        <v>9.2791575392416163</v>
      </c>
      <c r="L11" s="157">
        <f t="shared" si="1"/>
        <v>6.216757015466678</v>
      </c>
      <c r="M11" s="162">
        <f t="shared" si="0"/>
        <v>1.173188132976057</v>
      </c>
      <c r="N11" s="162">
        <f t="shared" si="2"/>
        <v>0.69845379116409245</v>
      </c>
      <c r="O11" s="116"/>
      <c r="P11" s="141"/>
      <c r="Q11" s="141"/>
      <c r="R11" s="141"/>
      <c r="S11" s="141"/>
      <c r="T11" s="141"/>
      <c r="U11" s="141"/>
      <c r="V11" s="141"/>
      <c r="W11" s="141"/>
      <c r="Y11" s="50"/>
      <c r="Z11" s="50"/>
      <c r="AA11" s="50"/>
      <c r="AB11" s="50"/>
      <c r="AC11" s="50"/>
      <c r="AD11" s="50"/>
      <c r="AE11" s="50"/>
      <c r="AF11" s="50"/>
    </row>
    <row r="12" spans="1:32" x14ac:dyDescent="0.25">
      <c r="A12" s="63" t="s">
        <v>34</v>
      </c>
      <c r="B12" s="59">
        <v>12.253853584893077</v>
      </c>
      <c r="C12" s="59">
        <v>20.736378359684906</v>
      </c>
      <c r="D12" s="59">
        <v>31.890888085329383</v>
      </c>
      <c r="E12" s="59">
        <v>21.578765395726144</v>
      </c>
      <c r="F12" s="59">
        <v>16.960800102230607</v>
      </c>
      <c r="G12" s="59">
        <v>36.026857720226303</v>
      </c>
      <c r="H12" s="59">
        <v>24.541524943007119</v>
      </c>
      <c r="I12" s="59">
        <v>15.60816470727098</v>
      </c>
      <c r="J12" s="59">
        <v>10.345109991254505</v>
      </c>
      <c r="K12" s="161">
        <v>7.1497846060040766</v>
      </c>
      <c r="L12" s="157">
        <f t="shared" si="1"/>
        <v>4.7901410683543872</v>
      </c>
      <c r="M12" s="162">
        <f t="shared" si="0"/>
        <v>-0.30887302193516319</v>
      </c>
      <c r="N12" s="162">
        <f t="shared" si="2"/>
        <v>-0.80154293051236536</v>
      </c>
      <c r="O12" s="116"/>
      <c r="P12" s="141"/>
      <c r="Q12" s="141"/>
      <c r="R12" s="141"/>
      <c r="S12" s="141"/>
      <c r="T12" s="141"/>
      <c r="U12" s="141"/>
      <c r="V12" s="141"/>
      <c r="W12" s="141"/>
      <c r="Y12" s="50"/>
      <c r="Z12" s="50"/>
      <c r="AA12" s="50"/>
      <c r="AB12" s="50"/>
      <c r="AC12" s="50"/>
      <c r="AD12" s="50"/>
      <c r="AE12" s="50"/>
      <c r="AF12" s="50"/>
    </row>
    <row r="13" spans="1:32" x14ac:dyDescent="0.25">
      <c r="A13" s="63" t="s">
        <v>40</v>
      </c>
      <c r="B13" s="59">
        <v>3.3301164230735854</v>
      </c>
      <c r="C13" s="59">
        <v>2.6199091829999528</v>
      </c>
      <c r="D13" s="59">
        <v>10.386097909695488</v>
      </c>
      <c r="E13" s="59">
        <v>10.465057018114939</v>
      </c>
      <c r="F13" s="59">
        <v>8.3952503062909667</v>
      </c>
      <c r="G13" s="59">
        <v>7.4578703323810034</v>
      </c>
      <c r="H13" s="59">
        <v>12.306259399951481</v>
      </c>
      <c r="I13" s="59">
        <v>11.390677654375363</v>
      </c>
      <c r="J13" s="59">
        <v>9.1063844291704346</v>
      </c>
      <c r="K13" s="161">
        <v>7.0860746015339453</v>
      </c>
      <c r="L13" s="157">
        <f t="shared" si="1"/>
        <v>4.7474572777656272</v>
      </c>
      <c r="M13" s="162">
        <f t="shared" si="0"/>
        <v>-0.22185641769798792</v>
      </c>
      <c r="N13" s="162">
        <f t="shared" si="2"/>
        <v>-4.9852801708387795E-2</v>
      </c>
      <c r="O13" s="116"/>
      <c r="P13" s="141"/>
      <c r="Q13" s="141"/>
      <c r="R13" s="141"/>
      <c r="S13" s="141"/>
      <c r="T13" s="141"/>
      <c r="U13" s="141"/>
      <c r="V13" s="141"/>
      <c r="W13" s="141"/>
      <c r="Y13" s="50"/>
      <c r="Z13" s="50"/>
      <c r="AA13" s="50"/>
      <c r="AB13" s="50"/>
      <c r="AC13" s="50"/>
      <c r="AD13" s="50"/>
      <c r="AE13" s="50"/>
      <c r="AF13" s="50"/>
    </row>
    <row r="14" spans="1:32" x14ac:dyDescent="0.25">
      <c r="A14" s="63" t="s">
        <v>109</v>
      </c>
      <c r="B14" s="59">
        <v>9.3501077990754933</v>
      </c>
      <c r="C14" s="59">
        <v>10.136185556980163</v>
      </c>
      <c r="D14" s="59">
        <v>9.4651928098656199</v>
      </c>
      <c r="E14" s="59">
        <v>8.0564024879117255</v>
      </c>
      <c r="F14" s="59">
        <v>10.710112369999999</v>
      </c>
      <c r="G14" s="59">
        <v>10.45576406</v>
      </c>
      <c r="H14" s="59">
        <v>11.46647594</v>
      </c>
      <c r="I14" s="59">
        <v>8.3476184100000026</v>
      </c>
      <c r="J14" s="59">
        <v>10.191497210471113</v>
      </c>
      <c r="K14" s="59">
        <v>5.9256841900855992</v>
      </c>
      <c r="L14" s="157">
        <f t="shared" si="1"/>
        <v>3.970030533953564</v>
      </c>
      <c r="M14" s="162">
        <f t="shared" si="0"/>
        <v>-0.41856588215543666</v>
      </c>
      <c r="N14" s="162">
        <f t="shared" si="2"/>
        <v>-0.43326148561871825</v>
      </c>
      <c r="O14" s="116"/>
      <c r="P14" s="141"/>
      <c r="Q14" s="141"/>
      <c r="R14" s="141"/>
      <c r="S14" s="141"/>
      <c r="T14" s="141"/>
      <c r="U14" s="141"/>
      <c r="V14" s="141"/>
      <c r="W14" s="141"/>
      <c r="Y14" s="50"/>
      <c r="Z14" s="50"/>
      <c r="AA14" s="50"/>
      <c r="AB14" s="50"/>
      <c r="AC14" s="50"/>
      <c r="AD14" s="50"/>
      <c r="AE14" s="50"/>
      <c r="AF14" s="50"/>
    </row>
    <row r="15" spans="1:32" x14ac:dyDescent="0.25">
      <c r="A15" s="63" t="s">
        <v>96</v>
      </c>
      <c r="B15" s="59">
        <v>0.16109449895427541</v>
      </c>
      <c r="C15" s="59">
        <v>0.13524349589535697</v>
      </c>
      <c r="D15" s="59">
        <v>0.10225118406213091</v>
      </c>
      <c r="E15" s="59">
        <v>0.23680891091604753</v>
      </c>
      <c r="F15" s="59">
        <v>0.16289710735113982</v>
      </c>
      <c r="G15" s="59">
        <v>0.78795679661491957</v>
      </c>
      <c r="H15" s="59">
        <v>0.22211370557113774</v>
      </c>
      <c r="I15" s="59">
        <v>1.059508856432138</v>
      </c>
      <c r="J15" s="59">
        <v>7.9483032421173228</v>
      </c>
      <c r="K15" s="59">
        <v>5.1179837124852829</v>
      </c>
      <c r="L15" s="157">
        <f t="shared" si="1"/>
        <v>3.4288954589984786</v>
      </c>
      <c r="M15" s="162">
        <f t="shared" si="0"/>
        <v>-0.35609103520792196</v>
      </c>
      <c r="N15" s="162">
        <f t="shared" si="2"/>
        <v>5.4952593016168629</v>
      </c>
      <c r="O15" s="116"/>
      <c r="P15" s="141"/>
      <c r="Q15" s="141"/>
      <c r="R15" s="141"/>
      <c r="S15" s="141"/>
      <c r="T15" s="141"/>
      <c r="U15" s="141"/>
      <c r="V15" s="141"/>
      <c r="W15" s="141"/>
      <c r="Y15" s="50"/>
      <c r="Z15" s="50"/>
      <c r="AA15" s="50"/>
      <c r="AB15" s="50"/>
      <c r="AC15" s="50"/>
      <c r="AD15" s="50"/>
      <c r="AE15" s="50"/>
      <c r="AF15" s="50"/>
    </row>
    <row r="16" spans="1:32" x14ac:dyDescent="0.25">
      <c r="A16" s="63" t="s">
        <v>26</v>
      </c>
      <c r="B16" s="59">
        <v>5.6632398027312316</v>
      </c>
      <c r="C16" s="59">
        <v>5.9415930416385905</v>
      </c>
      <c r="D16" s="59">
        <v>12.599280194914684</v>
      </c>
      <c r="E16" s="59">
        <v>11.965789405894052</v>
      </c>
      <c r="F16" s="59">
        <v>6.7716261622985101</v>
      </c>
      <c r="G16" s="59">
        <v>7.3939763411047466</v>
      </c>
      <c r="H16" s="59">
        <v>12.966242456779877</v>
      </c>
      <c r="I16" s="59">
        <v>12.533924506155364</v>
      </c>
      <c r="J16" s="59">
        <v>5.7819343862614954</v>
      </c>
      <c r="K16" s="59">
        <v>5.0467740214212196</v>
      </c>
      <c r="L16" s="157">
        <f t="shared" si="1"/>
        <v>3.3811871035125876</v>
      </c>
      <c r="M16" s="162">
        <f t="shared" si="0"/>
        <v>-0.12714782211764575</v>
      </c>
      <c r="N16" s="162">
        <f t="shared" si="2"/>
        <v>-0.31744790778338183</v>
      </c>
      <c r="O16" s="116"/>
      <c r="P16" s="141"/>
      <c r="Q16" s="141"/>
      <c r="R16" s="141"/>
      <c r="S16" s="141"/>
      <c r="T16" s="141"/>
      <c r="U16" s="141"/>
      <c r="V16" s="141"/>
      <c r="W16" s="141"/>
      <c r="Y16" s="50"/>
      <c r="Z16" s="50"/>
      <c r="AA16" s="50"/>
      <c r="AB16" s="50"/>
      <c r="AC16" s="50"/>
      <c r="AD16" s="50"/>
      <c r="AE16" s="50"/>
      <c r="AF16" s="50"/>
    </row>
    <row r="17" spans="1:32" x14ac:dyDescent="0.25">
      <c r="A17" s="63" t="s">
        <v>33</v>
      </c>
      <c r="B17" s="59">
        <v>10.37924713010579</v>
      </c>
      <c r="C17" s="59">
        <v>4.1304102339005917</v>
      </c>
      <c r="D17" s="59">
        <v>6.5109226968540774</v>
      </c>
      <c r="E17" s="59">
        <v>7.0190181635819204</v>
      </c>
      <c r="F17" s="59">
        <v>8.8918417813303972</v>
      </c>
      <c r="G17" s="59">
        <v>5.6944127717099917</v>
      </c>
      <c r="H17" s="59">
        <v>3.9887704357802067</v>
      </c>
      <c r="I17" s="59">
        <v>4.1844610454322737</v>
      </c>
      <c r="J17" s="59">
        <v>2.2112119179521326</v>
      </c>
      <c r="K17" s="59">
        <v>3.8757471614787065</v>
      </c>
      <c r="L17" s="157">
        <f t="shared" si="1"/>
        <v>2.5966342584875499</v>
      </c>
      <c r="M17" s="162">
        <f t="shared" si="0"/>
        <v>0.75277056441887669</v>
      </c>
      <c r="N17" s="162">
        <f t="shared" si="2"/>
        <v>-0.31937720062487718</v>
      </c>
      <c r="O17" s="116"/>
      <c r="P17" s="141"/>
      <c r="Q17" s="141"/>
      <c r="R17" s="141"/>
      <c r="S17" s="141"/>
      <c r="T17" s="141"/>
      <c r="U17" s="141"/>
      <c r="V17" s="141"/>
      <c r="W17" s="141"/>
      <c r="Y17" s="50"/>
      <c r="Z17" s="50"/>
      <c r="AA17" s="50"/>
      <c r="AB17" s="50"/>
      <c r="AC17" s="50"/>
      <c r="AD17" s="50"/>
      <c r="AE17" s="50"/>
      <c r="AF17" s="50"/>
    </row>
    <row r="18" spans="1:32" x14ac:dyDescent="0.25">
      <c r="A18" s="63" t="s">
        <v>27</v>
      </c>
      <c r="B18" s="59">
        <v>1.1404979314982577</v>
      </c>
      <c r="C18" s="59">
        <v>1.2926557813074633</v>
      </c>
      <c r="D18" s="59">
        <v>1.3134285083710582</v>
      </c>
      <c r="E18" s="59">
        <v>1.0549406954701865</v>
      </c>
      <c r="F18" s="59">
        <v>1.2775840017045894</v>
      </c>
      <c r="G18" s="59">
        <v>1.3379795464578554</v>
      </c>
      <c r="H18" s="59">
        <v>0.8772048939618835</v>
      </c>
      <c r="I18" s="59">
        <v>7.6191304442528436</v>
      </c>
      <c r="J18" s="59">
        <v>5.1894956528812042</v>
      </c>
      <c r="K18" s="59">
        <v>3.3653732570172541</v>
      </c>
      <c r="L18" s="157">
        <f t="shared" si="1"/>
        <v>2.2546990625763086</v>
      </c>
      <c r="M18" s="162">
        <f t="shared" si="0"/>
        <v>-0.35150282761123397</v>
      </c>
      <c r="N18" s="162">
        <f t="shared" si="2"/>
        <v>1.5152650994753145</v>
      </c>
      <c r="O18" s="116"/>
      <c r="P18" s="141"/>
      <c r="Q18" s="141"/>
      <c r="R18" s="141"/>
      <c r="S18" s="141"/>
      <c r="T18" s="141"/>
      <c r="U18" s="141"/>
      <c r="V18" s="141"/>
      <c r="W18" s="141"/>
      <c r="Y18" s="50"/>
      <c r="Z18" s="50"/>
      <c r="AA18" s="50"/>
      <c r="AB18" s="50"/>
      <c r="AC18" s="50"/>
      <c r="AD18" s="50"/>
      <c r="AE18" s="50"/>
      <c r="AF18" s="50"/>
    </row>
    <row r="19" spans="1:32" x14ac:dyDescent="0.25">
      <c r="A19" s="63" t="s">
        <v>38</v>
      </c>
      <c r="B19" s="59">
        <v>16.707931019619366</v>
      </c>
      <c r="C19" s="59">
        <v>15.20671055160518</v>
      </c>
      <c r="D19" s="59">
        <v>30.690643904035269</v>
      </c>
      <c r="E19" s="59">
        <v>39.245428951191265</v>
      </c>
      <c r="F19" s="59">
        <v>3.1271126536206371</v>
      </c>
      <c r="G19" s="59">
        <v>14.449633518661246</v>
      </c>
      <c r="H19" s="59">
        <v>24.198085504324183</v>
      </c>
      <c r="I19" s="59">
        <v>26.283559955861087</v>
      </c>
      <c r="J19" s="59">
        <v>3.3362671556885481</v>
      </c>
      <c r="K19" s="59">
        <v>2.5997304236823906</v>
      </c>
      <c r="L19" s="157">
        <f t="shared" si="1"/>
        <v>1.7417413468195702</v>
      </c>
      <c r="M19" s="162">
        <f t="shared" si="0"/>
        <v>-0.22076671250691526</v>
      </c>
      <c r="N19" s="162">
        <f t="shared" si="2"/>
        <v>-0.82008329689988879</v>
      </c>
      <c r="O19" s="116"/>
      <c r="P19" s="141"/>
      <c r="Q19" s="141"/>
      <c r="R19" s="141"/>
      <c r="S19" s="141"/>
      <c r="T19" s="141"/>
      <c r="U19" s="141"/>
      <c r="V19" s="141"/>
      <c r="W19" s="141"/>
      <c r="Y19" s="50"/>
      <c r="Z19" s="50"/>
      <c r="AA19" s="50"/>
      <c r="AB19" s="50"/>
      <c r="AC19" s="50"/>
      <c r="AD19" s="50"/>
      <c r="AE19" s="50"/>
      <c r="AF19" s="50"/>
    </row>
    <row r="20" spans="1:32" x14ac:dyDescent="0.25">
      <c r="A20" s="63" t="s">
        <v>29</v>
      </c>
      <c r="B20" s="59">
        <v>7.8919028299597045</v>
      </c>
      <c r="C20" s="59">
        <v>6.1711751220723086</v>
      </c>
      <c r="D20" s="59">
        <v>14.118531293353737</v>
      </c>
      <c r="E20" s="59">
        <v>1.6383466992482696</v>
      </c>
      <c r="F20" s="59">
        <v>7.2176785801623184</v>
      </c>
      <c r="G20" s="59">
        <v>2.456579743219351</v>
      </c>
      <c r="H20" s="59">
        <v>11.106287777230099</v>
      </c>
      <c r="I20" s="59">
        <v>1.0022753944087572</v>
      </c>
      <c r="J20" s="59">
        <v>5.0228203943411556</v>
      </c>
      <c r="K20" s="59">
        <v>1.3642911319333157</v>
      </c>
      <c r="L20" s="157">
        <f t="shared" si="1"/>
        <v>0.91403410597537993</v>
      </c>
      <c r="M20" s="162">
        <f t="shared" si="0"/>
        <v>-0.72838146204264786</v>
      </c>
      <c r="N20" s="162">
        <f t="shared" si="2"/>
        <v>-0.44463796231364738</v>
      </c>
      <c r="O20" s="116"/>
      <c r="P20" s="141"/>
      <c r="Q20" s="141"/>
      <c r="R20" s="141"/>
      <c r="S20" s="141"/>
      <c r="T20" s="141"/>
      <c r="U20" s="141"/>
      <c r="V20" s="141"/>
      <c r="W20" s="141"/>
      <c r="Y20" s="50"/>
      <c r="Z20" s="50"/>
      <c r="AA20" s="50"/>
      <c r="AB20" s="50"/>
      <c r="AC20" s="50"/>
      <c r="AD20" s="50"/>
      <c r="AE20" s="50"/>
      <c r="AF20" s="50"/>
    </row>
    <row r="21" spans="1:32" x14ac:dyDescent="0.25">
      <c r="A21" s="63" t="s">
        <v>41</v>
      </c>
      <c r="B21" s="59">
        <v>6.5632532869667877</v>
      </c>
      <c r="C21" s="59">
        <v>5.7039091657480805</v>
      </c>
      <c r="D21" s="59">
        <v>6.2794082108673681</v>
      </c>
      <c r="E21" s="59">
        <v>6.8034384197468052</v>
      </c>
      <c r="F21" s="59">
        <v>7.2187558482001393</v>
      </c>
      <c r="G21" s="59">
        <v>4.3375345337183262</v>
      </c>
      <c r="H21" s="59">
        <v>9.4233042656013559</v>
      </c>
      <c r="I21" s="59">
        <v>3.7917436592312197</v>
      </c>
      <c r="J21" s="59">
        <v>2.4262231861962937</v>
      </c>
      <c r="K21" s="59">
        <v>1.3448391653735068</v>
      </c>
      <c r="L21" s="157">
        <f t="shared" si="1"/>
        <v>0.90100187227701767</v>
      </c>
      <c r="M21" s="162">
        <f t="shared" si="0"/>
        <v>-0.44570673752323853</v>
      </c>
      <c r="N21" s="162">
        <f t="shared" si="2"/>
        <v>-0.68995309318709874</v>
      </c>
      <c r="O21" s="116"/>
      <c r="P21" s="141"/>
      <c r="Q21" s="141"/>
      <c r="R21" s="141"/>
      <c r="S21" s="141"/>
      <c r="T21" s="141"/>
      <c r="U21" s="141"/>
      <c r="V21" s="141"/>
      <c r="W21" s="141"/>
      <c r="Y21" s="50"/>
      <c r="Z21" s="50"/>
      <c r="AA21" s="50"/>
      <c r="AB21" s="50"/>
      <c r="AC21" s="50"/>
      <c r="AD21" s="50"/>
      <c r="AE21" s="50"/>
      <c r="AF21" s="50"/>
    </row>
    <row r="22" spans="1:32" x14ac:dyDescent="0.25">
      <c r="A22" s="63" t="s">
        <v>39</v>
      </c>
      <c r="B22" s="59">
        <v>0.40654006318318647</v>
      </c>
      <c r="C22" s="59">
        <v>8.3521114660324969</v>
      </c>
      <c r="D22" s="59">
        <v>0.20109108780794327</v>
      </c>
      <c r="E22" s="59">
        <v>0.31567028670748454</v>
      </c>
      <c r="F22" s="59">
        <v>0.96305346186498775</v>
      </c>
      <c r="G22" s="59">
        <v>7.1300998904203157</v>
      </c>
      <c r="H22" s="59">
        <v>0.70158828335600765</v>
      </c>
      <c r="I22" s="59">
        <v>1.4720858712594305</v>
      </c>
      <c r="J22" s="59">
        <v>1.3308885782211439</v>
      </c>
      <c r="K22" s="59">
        <v>1.2643913907281275</v>
      </c>
      <c r="L22" s="157">
        <f t="shared" si="1"/>
        <v>0.84710427809453781</v>
      </c>
      <c r="M22" s="162">
        <f t="shared" si="0"/>
        <v>-4.9964503851927411E-2</v>
      </c>
      <c r="N22" s="162">
        <f t="shared" si="2"/>
        <v>-0.8226684884980493</v>
      </c>
      <c r="O22" s="116"/>
      <c r="P22" s="141"/>
      <c r="Q22" s="141"/>
      <c r="R22" s="141"/>
      <c r="S22" s="141"/>
      <c r="T22" s="141"/>
      <c r="U22" s="141"/>
      <c r="V22" s="141"/>
      <c r="W22" s="141"/>
      <c r="Y22" s="50"/>
      <c r="Z22" s="50"/>
      <c r="AA22" s="50"/>
      <c r="AB22" s="50"/>
      <c r="AC22" s="50"/>
      <c r="AD22" s="50"/>
      <c r="AE22" s="50"/>
      <c r="AF22" s="50"/>
    </row>
    <row r="23" spans="1:32" x14ac:dyDescent="0.25">
      <c r="A23" s="63" t="s">
        <v>37</v>
      </c>
      <c r="B23" s="59">
        <v>1.0955285397132948</v>
      </c>
      <c r="C23" s="59">
        <v>3.4050276148631449</v>
      </c>
      <c r="D23" s="59">
        <v>0.98788326974205698</v>
      </c>
      <c r="E23" s="59">
        <v>0.66122140962729126</v>
      </c>
      <c r="F23" s="59">
        <v>2.7998568439677385</v>
      </c>
      <c r="G23" s="59">
        <v>3.5783897864685463</v>
      </c>
      <c r="H23" s="59">
        <v>2.0865807370217602</v>
      </c>
      <c r="I23" s="59">
        <v>0.72654736903081785</v>
      </c>
      <c r="J23" s="59">
        <v>0.55974558818280096</v>
      </c>
      <c r="K23" s="59">
        <v>1.2254737744659827</v>
      </c>
      <c r="L23" s="157">
        <f t="shared" si="1"/>
        <v>0.82103064340305243</v>
      </c>
      <c r="M23" s="162">
        <f t="shared" si="0"/>
        <v>1.1893406582166204</v>
      </c>
      <c r="N23" s="162">
        <f t="shared" si="2"/>
        <v>-0.65753485573314729</v>
      </c>
      <c r="O23" s="116"/>
      <c r="P23" s="141"/>
      <c r="Q23" s="141"/>
      <c r="R23" s="141"/>
      <c r="S23" s="141"/>
      <c r="T23" s="141"/>
      <c r="U23" s="141"/>
      <c r="V23" s="141"/>
      <c r="W23" s="141"/>
      <c r="Y23" s="50"/>
      <c r="Z23" s="50"/>
      <c r="AA23" s="50"/>
      <c r="AB23" s="50"/>
      <c r="AC23" s="50"/>
      <c r="AD23" s="50"/>
      <c r="AE23" s="50"/>
      <c r="AF23" s="50"/>
    </row>
    <row r="24" spans="1:32" x14ac:dyDescent="0.25">
      <c r="A24" s="63" t="s">
        <v>112</v>
      </c>
      <c r="B24" s="59">
        <v>0.72501957499891534</v>
      </c>
      <c r="C24" s="59">
        <v>0.65767927803533843</v>
      </c>
      <c r="D24" s="59">
        <v>0.76672649379805335</v>
      </c>
      <c r="E24" s="59">
        <v>0.97171832244118217</v>
      </c>
      <c r="F24" s="59">
        <v>1.949006755207586</v>
      </c>
      <c r="G24" s="59">
        <v>1.1660879184248429</v>
      </c>
      <c r="H24" s="59">
        <v>0.86135386478653775</v>
      </c>
      <c r="I24" s="59">
        <v>0.89470456337986193</v>
      </c>
      <c r="J24" s="59">
        <v>1.5165726613683719</v>
      </c>
      <c r="K24" s="59">
        <v>1.1611977843597239</v>
      </c>
      <c r="L24" s="157">
        <f t="shared" si="1"/>
        <v>0.77796765942748225</v>
      </c>
      <c r="M24" s="162">
        <f t="shared" si="0"/>
        <v>-0.23432762970156717</v>
      </c>
      <c r="N24" s="43">
        <f t="shared" si="2"/>
        <v>-4.1936238150247496E-3</v>
      </c>
      <c r="O24" s="116"/>
      <c r="P24" s="141"/>
      <c r="Q24" s="141"/>
      <c r="R24" s="141"/>
      <c r="S24" s="141"/>
      <c r="T24" s="141"/>
      <c r="U24" s="141"/>
      <c r="V24" s="141"/>
      <c r="W24" s="141"/>
      <c r="Y24" s="50"/>
      <c r="Z24" s="50"/>
      <c r="AA24" s="50"/>
      <c r="AB24" s="50"/>
      <c r="AC24" s="50"/>
      <c r="AD24" s="50"/>
      <c r="AE24" s="50"/>
      <c r="AF24" s="50"/>
    </row>
    <row r="25" spans="1:32" x14ac:dyDescent="0.25">
      <c r="A25" s="63" t="s">
        <v>118</v>
      </c>
      <c r="B25" s="90">
        <v>1.9151840611115509</v>
      </c>
      <c r="C25" s="90">
        <v>0.73803383366152964</v>
      </c>
      <c r="D25" s="90">
        <v>0.37342899312402361</v>
      </c>
      <c r="E25" s="90">
        <v>0.93597159412790898</v>
      </c>
      <c r="F25" s="90">
        <v>2.1210222500000002</v>
      </c>
      <c r="G25" s="90">
        <v>0.72854680000000005</v>
      </c>
      <c r="H25" s="90">
        <v>0.44512178442667349</v>
      </c>
      <c r="I25" s="90">
        <v>0.95591855975577822</v>
      </c>
      <c r="J25" s="90">
        <v>0.99238991057825343</v>
      </c>
      <c r="K25" s="90">
        <v>1.0485001735404726</v>
      </c>
      <c r="L25" s="157">
        <f t="shared" si="1"/>
        <v>0.70246364306349518</v>
      </c>
      <c r="M25" s="162">
        <f t="shared" si="0"/>
        <v>5.6540541539287226E-2</v>
      </c>
      <c r="N25" s="162">
        <f t="shared" si="2"/>
        <v>0.43916653472429301</v>
      </c>
      <c r="O25" s="116"/>
      <c r="P25" s="141"/>
      <c r="Q25" s="141"/>
      <c r="R25" s="141"/>
      <c r="S25" s="141"/>
      <c r="T25" s="141"/>
      <c r="U25" s="141"/>
      <c r="V25" s="141"/>
      <c r="W25" s="141"/>
      <c r="Y25" s="50"/>
      <c r="Z25" s="50"/>
      <c r="AA25" s="50"/>
      <c r="AB25" s="50"/>
      <c r="AC25" s="50"/>
      <c r="AD25" s="50"/>
      <c r="AE25" s="50"/>
      <c r="AF25" s="50"/>
    </row>
    <row r="26" spans="1:32" x14ac:dyDescent="0.25">
      <c r="A26" s="63" t="s">
        <v>119</v>
      </c>
      <c r="B26" s="90">
        <v>0</v>
      </c>
      <c r="C26" s="90">
        <v>0</v>
      </c>
      <c r="D26" s="90">
        <v>0</v>
      </c>
      <c r="E26" s="90">
        <v>0</v>
      </c>
      <c r="F26" s="90">
        <v>6.5650455405316097E-2</v>
      </c>
      <c r="G26" s="90">
        <v>3.2048968046456218E-2</v>
      </c>
      <c r="H26" s="90">
        <v>0</v>
      </c>
      <c r="I26" s="90">
        <v>0</v>
      </c>
      <c r="J26" s="90">
        <v>0</v>
      </c>
      <c r="K26" s="90">
        <v>1.0138667921616642</v>
      </c>
      <c r="L26" s="157">
        <f t="shared" si="1"/>
        <v>0.6792603171424183</v>
      </c>
      <c r="M26" s="162">
        <v>0</v>
      </c>
      <c r="N26" s="162">
        <f t="shared" si="2"/>
        <v>30.634927860766847</v>
      </c>
      <c r="O26" s="116"/>
      <c r="P26" s="141"/>
      <c r="Q26" s="141"/>
      <c r="R26" s="141"/>
      <c r="S26" s="141"/>
      <c r="T26" s="141"/>
      <c r="U26" s="141"/>
      <c r="V26" s="141"/>
      <c r="W26" s="141"/>
      <c r="Y26" s="50"/>
      <c r="Z26" s="50"/>
      <c r="AA26" s="50"/>
      <c r="AB26" s="50"/>
      <c r="AC26" s="50"/>
      <c r="AD26" s="50"/>
      <c r="AE26" s="50"/>
      <c r="AF26" s="50"/>
    </row>
    <row r="27" spans="1:32" x14ac:dyDescent="0.25">
      <c r="A27" s="244" t="s">
        <v>120</v>
      </c>
      <c r="B27" s="245">
        <v>0</v>
      </c>
      <c r="C27" s="245">
        <v>0</v>
      </c>
      <c r="D27" s="245">
        <v>0.12624077388473737</v>
      </c>
      <c r="E27" s="245">
        <v>0.15138655896660505</v>
      </c>
      <c r="F27" s="245">
        <v>8.8289485348965954E-2</v>
      </c>
      <c r="G27" s="245">
        <v>0.99809680019550928</v>
      </c>
      <c r="H27" s="245">
        <v>1.32137462185439</v>
      </c>
      <c r="I27" s="245">
        <v>1.5173208887513607</v>
      </c>
      <c r="J27" s="245">
        <v>0.84473231757982847</v>
      </c>
      <c r="K27" s="245">
        <v>0.9982613472491465</v>
      </c>
      <c r="L27" s="246">
        <f t="shared" si="1"/>
        <v>0.66880513748531101</v>
      </c>
      <c r="M27" s="247">
        <f t="shared" si="0"/>
        <v>0.18174873445019979</v>
      </c>
      <c r="N27" s="247">
        <f t="shared" si="2"/>
        <v>1.648608167112986E-4</v>
      </c>
      <c r="O27" s="116"/>
      <c r="P27" s="141"/>
      <c r="Q27" s="141"/>
      <c r="R27" s="141"/>
      <c r="S27" s="141"/>
      <c r="T27" s="141"/>
      <c r="U27" s="141"/>
      <c r="V27" s="141"/>
      <c r="W27" s="141"/>
      <c r="Y27" s="50"/>
      <c r="Z27" s="50"/>
      <c r="AA27" s="50"/>
      <c r="AB27" s="50"/>
      <c r="AC27" s="50"/>
      <c r="AD27" s="50"/>
      <c r="AE27" s="50"/>
      <c r="AF27" s="50"/>
    </row>
    <row r="28" spans="1:32" s="191" customFormat="1" x14ac:dyDescent="0.25">
      <c r="A28" s="234" t="s">
        <v>133</v>
      </c>
      <c r="B28" s="234"/>
      <c r="C28" s="235"/>
      <c r="D28" s="235"/>
      <c r="E28" s="235"/>
      <c r="F28" s="235"/>
      <c r="O28" s="116"/>
      <c r="P28" s="141"/>
      <c r="Q28" s="141"/>
      <c r="R28" s="141"/>
      <c r="S28" s="141"/>
      <c r="T28" s="141"/>
      <c r="U28" s="141"/>
      <c r="V28" s="141"/>
      <c r="W28" s="141"/>
      <c r="X28" s="116"/>
    </row>
    <row r="29" spans="1:32" s="191" customFormat="1" x14ac:dyDescent="0.25">
      <c r="A29" s="57" t="s">
        <v>107</v>
      </c>
      <c r="B29" s="50"/>
      <c r="C29" s="236"/>
      <c r="D29" s="236"/>
      <c r="E29" s="236"/>
      <c r="F29" s="236"/>
      <c r="G29" s="59"/>
      <c r="H29" s="59"/>
      <c r="I29" s="59"/>
      <c r="J29" s="59"/>
      <c r="K29" s="59"/>
      <c r="O29" s="116"/>
      <c r="P29" s="141"/>
      <c r="Q29" s="141"/>
      <c r="R29" s="141"/>
      <c r="S29" s="141"/>
      <c r="T29" s="141"/>
      <c r="U29" s="141"/>
      <c r="V29" s="141"/>
      <c r="W29" s="141"/>
      <c r="X29" s="116"/>
    </row>
    <row r="30" spans="1:32" s="191" customFormat="1" x14ac:dyDescent="0.25">
      <c r="A30" s="57" t="s">
        <v>108</v>
      </c>
      <c r="B30" s="50"/>
      <c r="C30" s="238"/>
      <c r="D30" s="238"/>
      <c r="E30" s="238"/>
      <c r="F30" s="238"/>
      <c r="O30" s="116"/>
      <c r="P30" s="141"/>
      <c r="Q30" s="141"/>
      <c r="R30" s="141"/>
      <c r="S30" s="141"/>
      <c r="T30" s="141"/>
      <c r="U30" s="141"/>
      <c r="V30" s="141"/>
      <c r="W30" s="141"/>
      <c r="X30" s="116"/>
    </row>
    <row r="31" spans="1:32" s="191" customFormat="1" x14ac:dyDescent="0.25">
      <c r="B31" s="248"/>
      <c r="C31" s="249"/>
      <c r="D31" s="248"/>
      <c r="E31" s="248"/>
      <c r="F31" s="248"/>
      <c r="G31" s="248"/>
      <c r="L31" s="188"/>
      <c r="M31" s="188"/>
      <c r="N31" s="116"/>
      <c r="O31" s="116"/>
      <c r="P31" s="116"/>
      <c r="Q31" s="116"/>
      <c r="R31" s="116"/>
      <c r="S31" s="116"/>
      <c r="T31" s="161"/>
      <c r="U31" s="161"/>
      <c r="V31" s="159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</row>
    <row r="32" spans="1:32" s="191" customFormat="1" x14ac:dyDescent="0.25">
      <c r="A32" s="50"/>
      <c r="B32" s="63"/>
      <c r="C32" s="63"/>
      <c r="D32" s="63"/>
      <c r="E32" s="63"/>
      <c r="F32" s="63"/>
      <c r="G32" s="63"/>
      <c r="H32" s="63"/>
      <c r="I32" s="66"/>
      <c r="J32" s="63"/>
      <c r="K32" s="63"/>
      <c r="L32" s="200"/>
      <c r="M32" s="200"/>
      <c r="N32" s="200"/>
      <c r="O32" s="200"/>
      <c r="P32" s="200"/>
      <c r="Q32" s="200"/>
      <c r="R32" s="200"/>
      <c r="S32" s="200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</row>
    <row r="33" spans="1:32" s="191" customFormat="1" x14ac:dyDescent="0.25">
      <c r="A33" s="50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200"/>
      <c r="M33" s="200"/>
      <c r="N33" s="200"/>
      <c r="O33" s="200"/>
      <c r="P33" s="200"/>
      <c r="Q33" s="200"/>
      <c r="R33" s="200"/>
      <c r="S33" s="200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</row>
    <row r="34" spans="1:32" s="191" customFormat="1" x14ac:dyDescent="0.25">
      <c r="A34" s="50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200"/>
      <c r="M34" s="200"/>
      <c r="N34" s="200"/>
      <c r="O34" s="200"/>
      <c r="P34" s="200"/>
      <c r="Q34" s="200"/>
      <c r="R34" s="200"/>
      <c r="S34" s="200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</row>
    <row r="35" spans="1:32" s="191" customFormat="1" x14ac:dyDescent="0.25">
      <c r="A35" s="250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200"/>
      <c r="M35" s="200"/>
      <c r="N35" s="200"/>
      <c r="O35" s="200"/>
      <c r="P35" s="200"/>
      <c r="Q35" s="200"/>
      <c r="R35" s="200"/>
      <c r="S35" s="200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</row>
    <row r="36" spans="1:32" s="191" customFormat="1" x14ac:dyDescent="0.25">
      <c r="A36" s="250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200"/>
      <c r="M36" s="200"/>
      <c r="N36" s="200"/>
      <c r="O36" s="200"/>
      <c r="P36" s="200"/>
      <c r="Q36" s="200"/>
      <c r="R36" s="200"/>
      <c r="S36" s="200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</row>
    <row r="37" spans="1:32" s="191" customFormat="1" x14ac:dyDescent="0.25">
      <c r="A37" s="250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200"/>
      <c r="M37" s="200"/>
      <c r="N37" s="200"/>
      <c r="O37" s="200"/>
      <c r="P37" s="200"/>
      <c r="Q37" s="200"/>
      <c r="R37" s="200"/>
      <c r="S37" s="200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</row>
    <row r="38" spans="1:32" s="191" customFormat="1" x14ac:dyDescent="0.25">
      <c r="A38" s="250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200"/>
      <c r="M38" s="200"/>
      <c r="N38" s="200"/>
      <c r="O38" s="200"/>
      <c r="P38" s="200"/>
      <c r="Q38" s="200"/>
      <c r="R38" s="200"/>
      <c r="S38" s="200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</row>
    <row r="39" spans="1:32" s="191" customFormat="1" x14ac:dyDescent="0.25">
      <c r="A39" s="250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200"/>
      <c r="M39" s="200"/>
      <c r="N39" s="200"/>
      <c r="O39" s="200"/>
      <c r="P39" s="200"/>
      <c r="Q39" s="200"/>
      <c r="R39" s="200"/>
      <c r="S39" s="200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</row>
    <row r="40" spans="1:32" s="191" customFormat="1" x14ac:dyDescent="0.25">
      <c r="A40" s="250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200"/>
      <c r="M40" s="200"/>
      <c r="N40" s="200"/>
      <c r="O40" s="200"/>
      <c r="P40" s="200"/>
      <c r="Q40" s="200"/>
      <c r="R40" s="200"/>
      <c r="S40" s="200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</row>
    <row r="41" spans="1:32" s="191" customFormat="1" x14ac:dyDescent="0.25">
      <c r="A41" s="250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200"/>
      <c r="M41" s="200"/>
      <c r="N41" s="200"/>
      <c r="O41" s="200"/>
      <c r="P41" s="200"/>
      <c r="Q41" s="200"/>
      <c r="R41" s="200"/>
      <c r="S41" s="200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</row>
    <row r="42" spans="1:32" s="191" customFormat="1" x14ac:dyDescent="0.25">
      <c r="A42" s="250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200"/>
      <c r="M42" s="200"/>
      <c r="N42" s="200"/>
      <c r="O42" s="200"/>
      <c r="P42" s="200"/>
      <c r="Q42" s="200"/>
      <c r="R42" s="200"/>
      <c r="S42" s="200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</row>
    <row r="43" spans="1:32" s="191" customFormat="1" x14ac:dyDescent="0.25">
      <c r="A43" s="250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200"/>
      <c r="M43" s="200"/>
      <c r="N43" s="200"/>
      <c r="O43" s="200"/>
      <c r="P43" s="200"/>
      <c r="Q43" s="200"/>
      <c r="R43" s="200"/>
      <c r="S43" s="200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</row>
    <row r="44" spans="1:32" s="191" customFormat="1" x14ac:dyDescent="0.25">
      <c r="A44" s="250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200"/>
      <c r="M44" s="200"/>
      <c r="N44" s="200"/>
      <c r="O44" s="200"/>
      <c r="P44" s="200"/>
      <c r="Q44" s="200"/>
      <c r="R44" s="200"/>
      <c r="S44" s="200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</row>
    <row r="45" spans="1:32" s="191" customFormat="1" x14ac:dyDescent="0.25">
      <c r="A45" s="250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200"/>
      <c r="M45" s="200"/>
      <c r="N45" s="200"/>
      <c r="O45" s="200"/>
      <c r="P45" s="200"/>
      <c r="Q45" s="200"/>
      <c r="R45" s="200"/>
      <c r="S45" s="200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</row>
    <row r="46" spans="1:32" s="191" customFormat="1" x14ac:dyDescent="0.25">
      <c r="A46" s="250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63"/>
      <c r="M46" s="63"/>
      <c r="N46" s="63"/>
      <c r="O46" s="63"/>
      <c r="P46" s="63"/>
      <c r="Q46" s="63"/>
      <c r="R46" s="63"/>
      <c r="S46" s="63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</row>
    <row r="47" spans="1:32" s="191" customFormat="1" x14ac:dyDescent="0.25">
      <c r="A47" s="250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63"/>
      <c r="M47" s="63"/>
      <c r="N47" s="63"/>
      <c r="O47" s="63"/>
      <c r="P47" s="63"/>
      <c r="Q47" s="63"/>
      <c r="R47" s="63"/>
      <c r="S47" s="63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</row>
    <row r="48" spans="1:32" s="191" customFormat="1" x14ac:dyDescent="0.25">
      <c r="A48" s="250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63"/>
      <c r="M48" s="63"/>
      <c r="N48" s="63"/>
      <c r="O48" s="63"/>
      <c r="P48" s="63"/>
      <c r="Q48" s="63"/>
      <c r="R48" s="63"/>
      <c r="S48" s="63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1:32" s="191" customFormat="1" x14ac:dyDescent="0.25">
      <c r="A49" s="250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63"/>
      <c r="M49" s="63"/>
      <c r="N49" s="63"/>
      <c r="O49" s="63"/>
      <c r="P49" s="63"/>
      <c r="Q49" s="63"/>
      <c r="R49" s="63"/>
      <c r="S49" s="63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1:32" s="191" customFormat="1" x14ac:dyDescent="0.25">
      <c r="A50" s="250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63"/>
      <c r="M50" s="63"/>
      <c r="N50" s="63"/>
      <c r="O50" s="63"/>
      <c r="P50" s="63"/>
      <c r="Q50" s="63"/>
      <c r="R50" s="63"/>
      <c r="S50" s="63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1:32" s="191" customFormat="1" x14ac:dyDescent="0.25">
      <c r="A51" s="250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63"/>
      <c r="M51" s="63"/>
      <c r="N51" s="63"/>
      <c r="O51" s="63"/>
      <c r="P51" s="63"/>
      <c r="Q51" s="63"/>
      <c r="R51" s="63"/>
      <c r="S51" s="63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</row>
    <row r="52" spans="1:32" s="191" customFormat="1" x14ac:dyDescent="0.25">
      <c r="A52" s="250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63"/>
      <c r="M52" s="63"/>
      <c r="N52" s="63"/>
      <c r="O52" s="63"/>
      <c r="P52" s="63"/>
      <c r="Q52" s="63"/>
      <c r="R52" s="63"/>
      <c r="S52" s="63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</row>
    <row r="53" spans="1:32" s="191" customFormat="1" x14ac:dyDescent="0.25">
      <c r="A53" s="250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63"/>
      <c r="M53" s="63"/>
      <c r="N53" s="63"/>
      <c r="O53" s="63"/>
      <c r="P53" s="63"/>
      <c r="Q53" s="63"/>
      <c r="R53" s="63"/>
      <c r="S53" s="63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</row>
    <row r="54" spans="1:32" s="191" customFormat="1" x14ac:dyDescent="0.25">
      <c r="A54" s="250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63"/>
      <c r="M54" s="63"/>
      <c r="N54" s="63"/>
      <c r="O54" s="63"/>
      <c r="P54" s="63"/>
      <c r="Q54" s="63"/>
      <c r="R54" s="63"/>
      <c r="S54" s="63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</row>
    <row r="55" spans="1:32" s="191" customFormat="1" x14ac:dyDescent="0.25">
      <c r="A55" s="50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63"/>
      <c r="M55" s="63"/>
      <c r="N55" s="63"/>
      <c r="O55" s="63"/>
      <c r="P55" s="63"/>
      <c r="Q55" s="63"/>
      <c r="R55" s="63"/>
      <c r="S55" s="63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</row>
    <row r="56" spans="1:32" s="191" customFormat="1" x14ac:dyDescent="0.25">
      <c r="A56" s="50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63"/>
      <c r="M56" s="63"/>
      <c r="N56" s="63"/>
      <c r="O56" s="63"/>
      <c r="P56" s="63"/>
      <c r="Q56" s="63"/>
      <c r="R56" s="63"/>
      <c r="S56" s="63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</row>
    <row r="57" spans="1:32" s="191" customFormat="1" x14ac:dyDescent="0.25">
      <c r="A57" s="50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63"/>
      <c r="M57" s="63"/>
      <c r="N57" s="63"/>
      <c r="O57" s="63"/>
      <c r="P57" s="63"/>
      <c r="Q57" s="63"/>
      <c r="R57" s="63"/>
      <c r="S57" s="63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</row>
    <row r="58" spans="1:32" s="191" customFormat="1" x14ac:dyDescent="0.25">
      <c r="A58" s="50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63"/>
      <c r="M58" s="63"/>
      <c r="N58" s="63"/>
      <c r="O58" s="63"/>
      <c r="P58" s="63"/>
      <c r="Q58" s="63"/>
      <c r="R58" s="63"/>
      <c r="S58" s="63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</row>
    <row r="59" spans="1:32" s="191" customFormat="1" x14ac:dyDescent="0.25">
      <c r="A59" s="50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63"/>
      <c r="M59" s="63"/>
      <c r="N59" s="63"/>
      <c r="O59" s="63"/>
      <c r="P59" s="63"/>
      <c r="Q59" s="63"/>
      <c r="R59" s="63"/>
      <c r="S59" s="63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</row>
    <row r="60" spans="1:32" s="191" customFormat="1" x14ac:dyDescent="0.25">
      <c r="A60" s="50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63"/>
      <c r="M60" s="63"/>
      <c r="N60" s="63"/>
      <c r="O60" s="63"/>
      <c r="P60" s="63"/>
      <c r="Q60" s="63"/>
      <c r="R60" s="63"/>
      <c r="S60" s="63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</row>
    <row r="61" spans="1:32" s="191" customFormat="1" x14ac:dyDescent="0.25">
      <c r="A61" s="50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63"/>
      <c r="M61" s="63"/>
      <c r="N61" s="63"/>
      <c r="O61" s="63"/>
      <c r="P61" s="63"/>
      <c r="Q61" s="63"/>
      <c r="R61" s="63"/>
      <c r="S61" s="63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</row>
    <row r="62" spans="1:32" s="191" customFormat="1" x14ac:dyDescent="0.25">
      <c r="A62" s="50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63"/>
      <c r="M62" s="63"/>
      <c r="N62" s="63"/>
      <c r="O62" s="63"/>
      <c r="P62" s="63"/>
      <c r="Q62" s="63"/>
      <c r="R62" s="63"/>
      <c r="S62" s="63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</row>
    <row r="63" spans="1:32" s="191" customFormat="1" x14ac:dyDescent="0.25">
      <c r="A63" s="50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63"/>
      <c r="M63" s="63"/>
      <c r="N63" s="63"/>
      <c r="O63" s="63"/>
      <c r="P63" s="63"/>
      <c r="Q63" s="63"/>
      <c r="R63" s="63"/>
      <c r="S63" s="63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x14ac:dyDescent="0.25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</row>
    <row r="65" spans="1:1" x14ac:dyDescent="0.25">
      <c r="A65" s="134"/>
    </row>
    <row r="66" spans="1:1" x14ac:dyDescent="0.25">
      <c r="A66" s="134"/>
    </row>
    <row r="67" spans="1:1" x14ac:dyDescent="0.25">
      <c r="A67" s="134"/>
    </row>
    <row r="68" spans="1:1" x14ac:dyDescent="0.25">
      <c r="A68" s="134"/>
    </row>
    <row r="69" spans="1:1" x14ac:dyDescent="0.25">
      <c r="A69" s="134"/>
    </row>
    <row r="70" spans="1:1" x14ac:dyDescent="0.25">
      <c r="A70" s="134"/>
    </row>
    <row r="71" spans="1:1" x14ac:dyDescent="0.25">
      <c r="A71" s="134"/>
    </row>
    <row r="72" spans="1:1" x14ac:dyDescent="0.25">
      <c r="A72" s="134"/>
    </row>
    <row r="73" spans="1:1" x14ac:dyDescent="0.25">
      <c r="A73" s="134"/>
    </row>
    <row r="74" spans="1:1" x14ac:dyDescent="0.25">
      <c r="A74" s="134"/>
    </row>
    <row r="75" spans="1:1" x14ac:dyDescent="0.25">
      <c r="A75" s="134"/>
    </row>
    <row r="76" spans="1:1" x14ac:dyDescent="0.25">
      <c r="A76" s="134"/>
    </row>
    <row r="77" spans="1:1" x14ac:dyDescent="0.25">
      <c r="A77" s="134"/>
    </row>
    <row r="78" spans="1:1" x14ac:dyDescent="0.25">
      <c r="A78" s="134"/>
    </row>
    <row r="79" spans="1:1" x14ac:dyDescent="0.25">
      <c r="A79" s="134"/>
    </row>
    <row r="80" spans="1:1" x14ac:dyDescent="0.25">
      <c r="A80" s="134"/>
    </row>
    <row r="81" spans="1:1" x14ac:dyDescent="0.25">
      <c r="A81" s="134"/>
    </row>
    <row r="82" spans="1:1" x14ac:dyDescent="0.25">
      <c r="A82" s="134"/>
    </row>
    <row r="83" spans="1:1" x14ac:dyDescent="0.25">
      <c r="A83" s="251"/>
    </row>
    <row r="84" spans="1:1" x14ac:dyDescent="0.25">
      <c r="A84" s="251"/>
    </row>
    <row r="85" spans="1:1" x14ac:dyDescent="0.25">
      <c r="A85" s="251"/>
    </row>
    <row r="86" spans="1:1" x14ac:dyDescent="0.25">
      <c r="A86" s="251"/>
    </row>
    <row r="87" spans="1:1" x14ac:dyDescent="0.25">
      <c r="A87" s="251"/>
    </row>
    <row r="88" spans="1:1" x14ac:dyDescent="0.25">
      <c r="A88" s="252"/>
    </row>
    <row r="89" spans="1:1" x14ac:dyDescent="0.25">
      <c r="A89" s="252"/>
    </row>
    <row r="90" spans="1:1" x14ac:dyDescent="0.25">
      <c r="A90" s="252"/>
    </row>
    <row r="91" spans="1:1" x14ac:dyDescent="0.25">
      <c r="A91" s="252"/>
    </row>
    <row r="92" spans="1:1" x14ac:dyDescent="0.25">
      <c r="A92" s="252"/>
    </row>
    <row r="93" spans="1:1" x14ac:dyDescent="0.25">
      <c r="A93" s="252"/>
    </row>
    <row r="94" spans="1:1" x14ac:dyDescent="0.25">
      <c r="A94" s="252"/>
    </row>
    <row r="95" spans="1:1" x14ac:dyDescent="0.25">
      <c r="A95" s="252"/>
    </row>
    <row r="96" spans="1:1" x14ac:dyDescent="0.25">
      <c r="A96" s="252"/>
    </row>
    <row r="97" spans="1:1" x14ac:dyDescent="0.25">
      <c r="A97" s="252"/>
    </row>
    <row r="98" spans="1:1" x14ac:dyDescent="0.25">
      <c r="A98" s="252"/>
    </row>
    <row r="99" spans="1:1" x14ac:dyDescent="0.25">
      <c r="A99" s="252"/>
    </row>
    <row r="100" spans="1:1" x14ac:dyDescent="0.25">
      <c r="A100" s="252"/>
    </row>
    <row r="101" spans="1:1" x14ac:dyDescent="0.25">
      <c r="A101" s="252"/>
    </row>
    <row r="102" spans="1:1" x14ac:dyDescent="0.25">
      <c r="A102" s="252"/>
    </row>
    <row r="103" spans="1:1" x14ac:dyDescent="0.25">
      <c r="A103" s="252"/>
    </row>
    <row r="104" spans="1:1" x14ac:dyDescent="0.25">
      <c r="A104" s="252"/>
    </row>
    <row r="105" spans="1:1" x14ac:dyDescent="0.25">
      <c r="A105" s="252"/>
    </row>
    <row r="106" spans="1:1" x14ac:dyDescent="0.25">
      <c r="A106" s="252"/>
    </row>
    <row r="107" spans="1:1" x14ac:dyDescent="0.25">
      <c r="A107" s="252"/>
    </row>
    <row r="108" spans="1:1" x14ac:dyDescent="0.25">
      <c r="A108" s="251"/>
    </row>
    <row r="109" spans="1:1" x14ac:dyDescent="0.25">
      <c r="A109" s="251"/>
    </row>
    <row r="110" spans="1:1" x14ac:dyDescent="0.25">
      <c r="A110" s="252"/>
    </row>
    <row r="111" spans="1:1" x14ac:dyDescent="0.25">
      <c r="A111" s="252"/>
    </row>
    <row r="112" spans="1:1" x14ac:dyDescent="0.25">
      <c r="A112" s="252"/>
    </row>
    <row r="113" spans="1:1" x14ac:dyDescent="0.25">
      <c r="A113" s="252"/>
    </row>
    <row r="114" spans="1:1" x14ac:dyDescent="0.25">
      <c r="A114" s="252"/>
    </row>
    <row r="115" spans="1:1" x14ac:dyDescent="0.25">
      <c r="A115" s="252"/>
    </row>
    <row r="116" spans="1:1" x14ac:dyDescent="0.25">
      <c r="A116" s="252"/>
    </row>
    <row r="117" spans="1:1" x14ac:dyDescent="0.25">
      <c r="A117" s="252"/>
    </row>
    <row r="118" spans="1:1" x14ac:dyDescent="0.25">
      <c r="A118" s="252"/>
    </row>
    <row r="119" spans="1:1" x14ac:dyDescent="0.25">
      <c r="A119" s="252"/>
    </row>
    <row r="120" spans="1:1" x14ac:dyDescent="0.25">
      <c r="A120" s="252"/>
    </row>
    <row r="121" spans="1:1" x14ac:dyDescent="0.25">
      <c r="A121" s="252"/>
    </row>
    <row r="122" spans="1:1" x14ac:dyDescent="0.25">
      <c r="A122" s="252"/>
    </row>
    <row r="123" spans="1:1" x14ac:dyDescent="0.25">
      <c r="A123" s="253"/>
    </row>
    <row r="124" spans="1:1" x14ac:dyDescent="0.25">
      <c r="A124" s="253"/>
    </row>
    <row r="125" spans="1:1" x14ac:dyDescent="0.25">
      <c r="A125" s="253"/>
    </row>
    <row r="126" spans="1:1" x14ac:dyDescent="0.25">
      <c r="A126" s="253"/>
    </row>
    <row r="127" spans="1:1" x14ac:dyDescent="0.25">
      <c r="A127" s="252"/>
    </row>
    <row r="128" spans="1:1" x14ac:dyDescent="0.25">
      <c r="A128" s="252"/>
    </row>
    <row r="129" spans="1:1" x14ac:dyDescent="0.25">
      <c r="A129" s="252"/>
    </row>
    <row r="130" spans="1:1" x14ac:dyDescent="0.25">
      <c r="A130" s="134"/>
    </row>
    <row r="163" spans="1:20" x14ac:dyDescent="0.25">
      <c r="A163" s="254"/>
      <c r="B163" s="255"/>
      <c r="C163" s="255"/>
      <c r="D163" s="255"/>
      <c r="E163" s="174"/>
      <c r="F163" s="174"/>
      <c r="G163" s="174"/>
      <c r="H163" s="174"/>
      <c r="I163" s="174"/>
      <c r="J163" s="174"/>
      <c r="K163" s="174"/>
      <c r="T163" s="134"/>
    </row>
    <row r="164" spans="1:20" x14ac:dyDescent="0.25">
      <c r="A164" s="254"/>
      <c r="B164" s="255"/>
      <c r="C164" s="255"/>
      <c r="D164" s="255"/>
      <c r="E164" s="174"/>
      <c r="F164" s="174"/>
      <c r="G164" s="174"/>
      <c r="H164" s="174"/>
      <c r="I164" s="174"/>
      <c r="J164" s="174"/>
      <c r="K164" s="174"/>
      <c r="T164" s="134"/>
    </row>
    <row r="165" spans="1:20" x14ac:dyDescent="0.25">
      <c r="A165" s="254"/>
      <c r="B165" s="255"/>
      <c r="C165" s="255"/>
      <c r="D165" s="255"/>
      <c r="E165" s="174"/>
      <c r="F165" s="174"/>
      <c r="G165" s="174"/>
      <c r="H165" s="174"/>
      <c r="I165" s="174"/>
      <c r="J165" s="174"/>
      <c r="K165" s="174"/>
      <c r="T165" s="134"/>
    </row>
    <row r="166" spans="1:20" x14ac:dyDescent="0.25">
      <c r="A166" s="254"/>
      <c r="B166" s="255"/>
      <c r="C166" s="255"/>
      <c r="D166" s="255"/>
      <c r="E166" s="174"/>
      <c r="F166" s="174"/>
      <c r="G166" s="174"/>
      <c r="H166" s="174"/>
      <c r="I166" s="174"/>
      <c r="J166" s="174"/>
      <c r="K166" s="174"/>
      <c r="T166" s="134"/>
    </row>
    <row r="167" spans="1:20" x14ac:dyDescent="0.25">
      <c r="A167" s="254"/>
      <c r="B167" s="255"/>
      <c r="C167" s="255"/>
      <c r="D167" s="255"/>
      <c r="E167" s="174"/>
      <c r="F167" s="174"/>
      <c r="G167" s="174"/>
      <c r="H167" s="174"/>
      <c r="I167" s="174"/>
      <c r="J167" s="174"/>
      <c r="K167" s="174"/>
      <c r="T167" s="134"/>
    </row>
    <row r="168" spans="1:20" x14ac:dyDescent="0.25">
      <c r="A168" s="254"/>
      <c r="B168" s="255"/>
      <c r="C168" s="255"/>
      <c r="D168" s="255"/>
      <c r="E168" s="174"/>
      <c r="F168" s="174"/>
      <c r="G168" s="174"/>
      <c r="H168" s="174"/>
      <c r="I168" s="174"/>
      <c r="J168" s="174"/>
      <c r="K168" s="174"/>
      <c r="T168" s="134"/>
    </row>
    <row r="169" spans="1:20" x14ac:dyDescent="0.25">
      <c r="A169" s="254"/>
      <c r="B169" s="255"/>
      <c r="C169" s="255"/>
      <c r="D169" s="255"/>
      <c r="E169" s="174"/>
      <c r="F169" s="174"/>
      <c r="G169" s="174"/>
      <c r="H169" s="174"/>
      <c r="I169" s="174"/>
      <c r="J169" s="174"/>
      <c r="K169" s="174"/>
      <c r="T169" s="134"/>
    </row>
    <row r="170" spans="1:20" x14ac:dyDescent="0.25">
      <c r="A170" s="254"/>
      <c r="B170" s="255"/>
      <c r="C170" s="255"/>
      <c r="D170" s="255"/>
      <c r="E170" s="174"/>
      <c r="F170" s="174"/>
      <c r="G170" s="174"/>
      <c r="H170" s="174"/>
      <c r="I170" s="174"/>
      <c r="J170" s="174"/>
      <c r="K170" s="174"/>
      <c r="T170" s="134"/>
    </row>
    <row r="171" spans="1:20" x14ac:dyDescent="0.25">
      <c r="A171" s="254"/>
      <c r="B171" s="255"/>
      <c r="C171" s="255"/>
      <c r="D171" s="255"/>
      <c r="E171" s="174"/>
      <c r="F171" s="174"/>
      <c r="G171" s="174"/>
      <c r="H171" s="174"/>
      <c r="I171" s="174"/>
      <c r="J171" s="174"/>
      <c r="K171" s="174"/>
      <c r="T171" s="134"/>
    </row>
    <row r="172" spans="1:20" x14ac:dyDescent="0.25">
      <c r="A172" s="254"/>
      <c r="B172" s="255"/>
      <c r="C172" s="255"/>
      <c r="D172" s="255"/>
      <c r="E172" s="174"/>
      <c r="F172" s="174"/>
      <c r="G172" s="174"/>
      <c r="H172" s="174"/>
      <c r="I172" s="174"/>
      <c r="J172" s="174"/>
      <c r="K172" s="174"/>
      <c r="T172" s="134"/>
    </row>
    <row r="173" spans="1:20" x14ac:dyDescent="0.25">
      <c r="A173" s="254"/>
      <c r="B173" s="255"/>
      <c r="C173" s="255"/>
      <c r="D173" s="255"/>
      <c r="E173" s="174"/>
      <c r="F173" s="174"/>
      <c r="G173" s="174"/>
      <c r="H173" s="174"/>
      <c r="I173" s="174"/>
      <c r="J173" s="174"/>
      <c r="K173" s="174"/>
      <c r="T173" s="134"/>
    </row>
    <row r="174" spans="1:20" x14ac:dyDescent="0.25">
      <c r="A174" s="254"/>
      <c r="B174" s="255"/>
      <c r="C174" s="255"/>
      <c r="D174" s="255"/>
      <c r="E174" s="174"/>
      <c r="F174" s="174"/>
      <c r="G174" s="174"/>
      <c r="H174" s="174"/>
      <c r="I174" s="174"/>
      <c r="J174" s="174"/>
      <c r="K174" s="174"/>
      <c r="T174" s="134"/>
    </row>
    <row r="175" spans="1:20" x14ac:dyDescent="0.25">
      <c r="A175" s="254"/>
      <c r="B175" s="255"/>
      <c r="C175" s="255"/>
      <c r="D175" s="255"/>
      <c r="E175" s="174"/>
      <c r="F175" s="174"/>
      <c r="G175" s="174"/>
      <c r="H175" s="174"/>
      <c r="I175" s="174"/>
      <c r="J175" s="174"/>
      <c r="K175" s="174"/>
      <c r="T175" s="134"/>
    </row>
    <row r="176" spans="1:20" x14ac:dyDescent="0.25">
      <c r="A176" s="254"/>
      <c r="B176" s="255"/>
      <c r="C176" s="255"/>
      <c r="D176" s="255"/>
      <c r="E176" s="174"/>
      <c r="F176" s="174"/>
      <c r="G176" s="174"/>
      <c r="H176" s="174"/>
      <c r="I176" s="174"/>
      <c r="J176" s="174"/>
      <c r="K176" s="174"/>
      <c r="T176" s="134"/>
    </row>
    <row r="177" spans="1:20" x14ac:dyDescent="0.25">
      <c r="A177" s="254"/>
      <c r="B177" s="255"/>
      <c r="C177" s="255"/>
      <c r="D177" s="255"/>
      <c r="E177" s="174"/>
      <c r="F177" s="174"/>
      <c r="G177" s="174"/>
      <c r="H177" s="174"/>
      <c r="I177" s="174"/>
      <c r="J177" s="174"/>
      <c r="K177" s="174"/>
      <c r="T177" s="134"/>
    </row>
    <row r="178" spans="1:20" x14ac:dyDescent="0.25">
      <c r="A178" s="254"/>
      <c r="B178" s="255"/>
      <c r="C178" s="255"/>
      <c r="D178" s="255"/>
      <c r="E178" s="174"/>
      <c r="F178" s="174"/>
      <c r="G178" s="174"/>
      <c r="H178" s="174"/>
      <c r="I178" s="174"/>
      <c r="J178" s="174"/>
      <c r="K178" s="174"/>
      <c r="T178" s="134"/>
    </row>
    <row r="179" spans="1:20" x14ac:dyDescent="0.25">
      <c r="A179" s="254"/>
      <c r="B179" s="255"/>
      <c r="C179" s="255"/>
      <c r="D179" s="255"/>
      <c r="E179" s="174"/>
      <c r="F179" s="174"/>
      <c r="G179" s="174"/>
      <c r="H179" s="174"/>
      <c r="I179" s="174"/>
      <c r="J179" s="174"/>
      <c r="K179" s="174"/>
      <c r="T179" s="134"/>
    </row>
    <row r="180" spans="1:20" x14ac:dyDescent="0.25">
      <c r="A180" s="254"/>
      <c r="B180" s="255"/>
      <c r="C180" s="255"/>
      <c r="D180" s="255"/>
      <c r="E180" s="174"/>
      <c r="F180" s="174"/>
      <c r="G180" s="174"/>
      <c r="H180" s="174"/>
      <c r="I180" s="174"/>
      <c r="J180" s="174"/>
      <c r="K180" s="174"/>
      <c r="T180" s="134"/>
    </row>
    <row r="181" spans="1:20" x14ac:dyDescent="0.25">
      <c r="A181" s="254"/>
      <c r="B181" s="255"/>
      <c r="C181" s="255"/>
      <c r="D181" s="255"/>
      <c r="E181" s="174"/>
      <c r="F181" s="174"/>
      <c r="G181" s="174"/>
      <c r="H181" s="174"/>
      <c r="I181" s="174"/>
      <c r="J181" s="174"/>
      <c r="K181" s="174"/>
      <c r="T181" s="134"/>
    </row>
    <row r="182" spans="1:20" x14ac:dyDescent="0.25">
      <c r="A182" s="254"/>
      <c r="B182" s="255"/>
      <c r="C182" s="255"/>
      <c r="D182" s="255"/>
      <c r="E182" s="174"/>
      <c r="F182" s="174"/>
      <c r="G182" s="174"/>
      <c r="H182" s="174"/>
      <c r="I182" s="174"/>
      <c r="J182" s="174"/>
      <c r="K182" s="174"/>
      <c r="T182" s="134"/>
    </row>
    <row r="183" spans="1:20" x14ac:dyDescent="0.25">
      <c r="A183" s="254"/>
      <c r="B183" s="255"/>
      <c r="C183" s="255"/>
      <c r="D183" s="255"/>
      <c r="E183" s="174"/>
      <c r="F183" s="174"/>
      <c r="G183" s="174"/>
      <c r="H183" s="174"/>
      <c r="I183" s="174"/>
      <c r="J183" s="174"/>
      <c r="K183" s="174"/>
      <c r="T183" s="134"/>
    </row>
    <row r="184" spans="1:20" x14ac:dyDescent="0.25">
      <c r="A184" s="254"/>
      <c r="B184" s="255"/>
      <c r="C184" s="255"/>
      <c r="D184" s="255"/>
      <c r="E184" s="174"/>
      <c r="F184" s="174"/>
      <c r="G184" s="174"/>
      <c r="H184" s="174"/>
      <c r="I184" s="174"/>
      <c r="J184" s="174"/>
      <c r="K184" s="174"/>
      <c r="T184" s="134"/>
    </row>
    <row r="185" spans="1:20" x14ac:dyDescent="0.25">
      <c r="A185" s="254"/>
      <c r="B185" s="255"/>
      <c r="C185" s="255"/>
      <c r="D185" s="255"/>
      <c r="E185" s="174"/>
      <c r="F185" s="174"/>
      <c r="G185" s="174"/>
      <c r="H185" s="174"/>
      <c r="I185" s="174"/>
      <c r="J185" s="174"/>
      <c r="K185" s="174"/>
      <c r="T185" s="134"/>
    </row>
    <row r="186" spans="1:20" x14ac:dyDescent="0.25">
      <c r="A186" s="254"/>
      <c r="B186" s="255"/>
      <c r="C186" s="255"/>
      <c r="D186" s="255"/>
      <c r="E186" s="174"/>
      <c r="F186" s="174"/>
      <c r="G186" s="174"/>
      <c r="H186" s="174"/>
      <c r="I186" s="174"/>
      <c r="J186" s="174"/>
      <c r="K186" s="174"/>
      <c r="T186" s="134"/>
    </row>
    <row r="187" spans="1:20" x14ac:dyDescent="0.25">
      <c r="A187" s="254"/>
      <c r="B187" s="255"/>
      <c r="C187" s="255"/>
      <c r="D187" s="255"/>
      <c r="E187" s="174"/>
      <c r="F187" s="174"/>
      <c r="G187" s="174"/>
      <c r="H187" s="174"/>
      <c r="I187" s="174"/>
      <c r="J187" s="174"/>
      <c r="K187" s="174"/>
      <c r="T187" s="134"/>
    </row>
    <row r="188" spans="1:20" x14ac:dyDescent="0.25">
      <c r="A188" s="254"/>
      <c r="B188" s="255"/>
      <c r="C188" s="255"/>
      <c r="D188" s="255"/>
      <c r="E188" s="174"/>
      <c r="F188" s="174"/>
      <c r="G188" s="174"/>
      <c r="H188" s="174"/>
      <c r="I188" s="174"/>
      <c r="J188" s="174"/>
      <c r="K188" s="174"/>
      <c r="T188" s="134"/>
    </row>
    <row r="189" spans="1:20" x14ac:dyDescent="0.25">
      <c r="A189" s="254"/>
      <c r="B189" s="255"/>
      <c r="C189" s="255"/>
      <c r="D189" s="255"/>
      <c r="E189" s="174"/>
      <c r="F189" s="174"/>
      <c r="G189" s="174"/>
      <c r="H189" s="174"/>
      <c r="I189" s="174"/>
      <c r="J189" s="174"/>
      <c r="K189" s="174"/>
      <c r="T189" s="134"/>
    </row>
    <row r="190" spans="1:20" x14ac:dyDescent="0.25">
      <c r="A190" s="254"/>
      <c r="B190" s="255"/>
      <c r="C190" s="255"/>
      <c r="D190" s="255"/>
      <c r="E190" s="174"/>
      <c r="F190" s="174"/>
      <c r="G190" s="174"/>
      <c r="H190" s="174"/>
      <c r="I190" s="174"/>
      <c r="J190" s="174"/>
      <c r="K190" s="174"/>
      <c r="T190" s="134"/>
    </row>
    <row r="191" spans="1:20" x14ac:dyDescent="0.25">
      <c r="A191" s="254"/>
      <c r="B191" s="255"/>
      <c r="C191" s="255"/>
      <c r="D191" s="255"/>
      <c r="E191" s="174"/>
      <c r="F191" s="174"/>
      <c r="G191" s="174"/>
      <c r="H191" s="174"/>
      <c r="I191" s="174"/>
      <c r="J191" s="174"/>
      <c r="K191" s="174"/>
      <c r="T191" s="134"/>
    </row>
    <row r="192" spans="1:20" x14ac:dyDescent="0.25">
      <c r="A192" s="254"/>
      <c r="B192" s="255"/>
      <c r="C192" s="255"/>
      <c r="D192" s="255"/>
      <c r="E192" s="174"/>
      <c r="F192" s="174"/>
      <c r="G192" s="174"/>
      <c r="H192" s="174"/>
      <c r="I192" s="174"/>
      <c r="J192" s="174"/>
      <c r="K192" s="174"/>
      <c r="T192" s="134"/>
    </row>
    <row r="193" spans="1:20" x14ac:dyDescent="0.25">
      <c r="A193" s="254"/>
      <c r="B193" s="255"/>
      <c r="C193" s="255"/>
      <c r="D193" s="255"/>
      <c r="E193" s="174"/>
      <c r="F193" s="174"/>
      <c r="G193" s="174"/>
      <c r="H193" s="174"/>
      <c r="I193" s="174"/>
      <c r="J193" s="174"/>
      <c r="K193" s="174"/>
      <c r="T193" s="134"/>
    </row>
    <row r="194" spans="1:20" x14ac:dyDescent="0.25">
      <c r="A194" s="254"/>
      <c r="B194" s="255"/>
      <c r="C194" s="255"/>
      <c r="D194" s="255"/>
      <c r="E194" s="174"/>
      <c r="F194" s="174"/>
      <c r="G194" s="174"/>
      <c r="H194" s="174"/>
      <c r="I194" s="174"/>
      <c r="J194" s="174"/>
      <c r="K194" s="174"/>
      <c r="T194" s="134"/>
    </row>
    <row r="195" spans="1:20" x14ac:dyDescent="0.25">
      <c r="A195" s="254"/>
      <c r="B195" s="255"/>
      <c r="C195" s="255"/>
      <c r="D195" s="255"/>
      <c r="E195" s="174"/>
      <c r="F195" s="174"/>
      <c r="G195" s="174"/>
      <c r="H195" s="174"/>
      <c r="I195" s="174"/>
      <c r="J195" s="174"/>
      <c r="K195" s="174"/>
      <c r="T195" s="134"/>
    </row>
    <row r="196" spans="1:20" x14ac:dyDescent="0.25">
      <c r="A196" s="254"/>
      <c r="B196" s="255"/>
      <c r="C196" s="255"/>
      <c r="D196" s="255"/>
      <c r="E196" s="174"/>
      <c r="F196" s="174"/>
      <c r="G196" s="174"/>
      <c r="H196" s="174"/>
      <c r="I196" s="174"/>
      <c r="J196" s="174"/>
      <c r="K196" s="174"/>
      <c r="T196" s="134"/>
    </row>
    <row r="197" spans="1:20" x14ac:dyDescent="0.25">
      <c r="A197" s="254"/>
      <c r="B197" s="255"/>
      <c r="C197" s="255"/>
      <c r="D197" s="255"/>
      <c r="E197" s="174"/>
      <c r="F197" s="174"/>
      <c r="G197" s="174"/>
      <c r="H197" s="174"/>
      <c r="I197" s="174"/>
      <c r="J197" s="174"/>
      <c r="K197" s="174"/>
      <c r="T197" s="134"/>
    </row>
    <row r="198" spans="1:20" x14ac:dyDescent="0.25">
      <c r="A198" s="254"/>
      <c r="B198" s="255"/>
      <c r="C198" s="255"/>
      <c r="D198" s="255"/>
      <c r="E198" s="174"/>
      <c r="F198" s="174"/>
      <c r="G198" s="174"/>
      <c r="H198" s="174"/>
      <c r="I198" s="174"/>
      <c r="J198" s="174"/>
      <c r="K198" s="174"/>
      <c r="T198" s="134"/>
    </row>
    <row r="199" spans="1:20" x14ac:dyDescent="0.25">
      <c r="A199" s="254"/>
      <c r="B199" s="255"/>
      <c r="C199" s="255"/>
      <c r="D199" s="255"/>
      <c r="E199" s="174"/>
      <c r="F199" s="174"/>
      <c r="G199" s="174"/>
      <c r="H199" s="174"/>
      <c r="I199" s="174"/>
      <c r="J199" s="174"/>
      <c r="K199" s="174"/>
      <c r="T199" s="134"/>
    </row>
    <row r="200" spans="1:20" x14ac:dyDescent="0.25">
      <c r="A200" s="254"/>
      <c r="B200" s="255"/>
      <c r="C200" s="255"/>
      <c r="D200" s="255"/>
      <c r="E200" s="174"/>
      <c r="F200" s="174"/>
      <c r="G200" s="174"/>
      <c r="H200" s="174"/>
      <c r="I200" s="174"/>
      <c r="J200" s="174"/>
      <c r="K200" s="174"/>
      <c r="T200" s="134"/>
    </row>
    <row r="201" spans="1:20" x14ac:dyDescent="0.25">
      <c r="A201" s="254"/>
      <c r="B201" s="255"/>
      <c r="C201" s="255"/>
      <c r="D201" s="255"/>
      <c r="E201" s="174"/>
      <c r="F201" s="174"/>
      <c r="G201" s="174"/>
      <c r="H201" s="174"/>
      <c r="I201" s="174"/>
      <c r="J201" s="174"/>
      <c r="K201" s="174"/>
      <c r="T201" s="134"/>
    </row>
    <row r="202" spans="1:20" x14ac:dyDescent="0.25">
      <c r="A202" s="254"/>
      <c r="B202" s="255"/>
      <c r="C202" s="255"/>
      <c r="D202" s="255"/>
      <c r="E202" s="174"/>
      <c r="F202" s="174"/>
      <c r="G202" s="174"/>
      <c r="H202" s="174"/>
      <c r="I202" s="174"/>
      <c r="J202" s="174"/>
      <c r="K202" s="174"/>
      <c r="T202" s="134"/>
    </row>
    <row r="203" spans="1:20" x14ac:dyDescent="0.25">
      <c r="A203" s="254"/>
      <c r="B203" s="255"/>
      <c r="C203" s="255"/>
      <c r="D203" s="255"/>
      <c r="E203" s="174"/>
      <c r="F203" s="174"/>
      <c r="G203" s="174"/>
      <c r="H203" s="174"/>
      <c r="I203" s="174"/>
      <c r="J203" s="174"/>
      <c r="K203" s="174"/>
      <c r="T203" s="134"/>
    </row>
    <row r="204" spans="1:20" x14ac:dyDescent="0.25">
      <c r="A204" s="254"/>
      <c r="B204" s="255"/>
      <c r="C204" s="255"/>
      <c r="D204" s="255"/>
      <c r="E204" s="174"/>
      <c r="F204" s="174"/>
      <c r="G204" s="174"/>
      <c r="H204" s="174"/>
      <c r="I204" s="174"/>
      <c r="J204" s="174"/>
      <c r="K204" s="174"/>
      <c r="T204" s="134"/>
    </row>
    <row r="205" spans="1:20" x14ac:dyDescent="0.25">
      <c r="A205" s="254"/>
      <c r="B205" s="255"/>
      <c r="C205" s="255"/>
      <c r="D205" s="255"/>
      <c r="E205" s="174"/>
      <c r="F205" s="174"/>
      <c r="G205" s="174"/>
      <c r="H205" s="174"/>
      <c r="I205" s="174"/>
      <c r="J205" s="174"/>
      <c r="K205" s="174"/>
      <c r="T205" s="134"/>
    </row>
    <row r="206" spans="1:20" x14ac:dyDescent="0.25">
      <c r="A206" s="254"/>
      <c r="B206" s="255"/>
      <c r="C206" s="255"/>
      <c r="D206" s="255"/>
      <c r="E206" s="174"/>
      <c r="F206" s="174"/>
      <c r="G206" s="174"/>
      <c r="H206" s="174"/>
      <c r="I206" s="174"/>
      <c r="J206" s="174"/>
      <c r="K206" s="174"/>
      <c r="T206" s="134"/>
    </row>
    <row r="207" spans="1:20" x14ac:dyDescent="0.25">
      <c r="A207" s="254"/>
      <c r="B207" s="255"/>
      <c r="C207" s="255"/>
      <c r="D207" s="255"/>
      <c r="E207" s="174"/>
      <c r="F207" s="174"/>
      <c r="G207" s="174"/>
      <c r="H207" s="174"/>
      <c r="I207" s="174"/>
      <c r="J207" s="174"/>
      <c r="K207" s="174"/>
      <c r="T207" s="134"/>
    </row>
    <row r="208" spans="1:20" x14ac:dyDescent="0.25">
      <c r="A208" s="254"/>
      <c r="B208" s="255"/>
      <c r="C208" s="255"/>
      <c r="D208" s="255"/>
      <c r="E208" s="174"/>
      <c r="F208" s="174"/>
      <c r="G208" s="174"/>
      <c r="H208" s="174"/>
      <c r="I208" s="174"/>
      <c r="J208" s="174"/>
      <c r="K208" s="174"/>
      <c r="T208" s="134"/>
    </row>
    <row r="209" spans="1:20" x14ac:dyDescent="0.25">
      <c r="A209" s="254"/>
      <c r="B209" s="255"/>
      <c r="C209" s="255"/>
      <c r="D209" s="255"/>
      <c r="E209" s="174"/>
      <c r="F209" s="174"/>
      <c r="G209" s="174"/>
      <c r="H209" s="174"/>
      <c r="I209" s="174"/>
      <c r="J209" s="174"/>
      <c r="K209" s="174"/>
      <c r="T209" s="134"/>
    </row>
    <row r="210" spans="1:20" x14ac:dyDescent="0.25">
      <c r="A210" s="254"/>
      <c r="B210" s="255"/>
      <c r="C210" s="255"/>
      <c r="D210" s="255"/>
      <c r="E210" s="174"/>
      <c r="F210" s="174"/>
      <c r="G210" s="174"/>
      <c r="H210" s="174"/>
      <c r="I210" s="174"/>
      <c r="J210" s="174"/>
      <c r="K210" s="174"/>
      <c r="T210" s="134"/>
    </row>
    <row r="211" spans="1:20" x14ac:dyDescent="0.25">
      <c r="A211" s="254"/>
      <c r="B211" s="255"/>
      <c r="C211" s="255"/>
      <c r="D211" s="255"/>
      <c r="E211" s="174"/>
      <c r="F211" s="174"/>
      <c r="G211" s="174"/>
      <c r="H211" s="174"/>
      <c r="I211" s="174"/>
      <c r="J211" s="174"/>
      <c r="K211" s="174"/>
      <c r="T211" s="134"/>
    </row>
    <row r="212" spans="1:20" x14ac:dyDescent="0.25">
      <c r="A212" s="254"/>
      <c r="B212" s="255"/>
      <c r="C212" s="255"/>
      <c r="D212" s="255"/>
      <c r="E212" s="174"/>
      <c r="F212" s="174"/>
      <c r="G212" s="174"/>
      <c r="H212" s="174"/>
      <c r="I212" s="174"/>
      <c r="J212" s="174"/>
      <c r="K212" s="174"/>
      <c r="T212" s="134"/>
    </row>
    <row r="213" spans="1:20" x14ac:dyDescent="0.25">
      <c r="A213" s="254"/>
      <c r="B213" s="255"/>
      <c r="C213" s="255"/>
      <c r="D213" s="255"/>
      <c r="E213" s="174"/>
      <c r="F213" s="174"/>
      <c r="G213" s="174"/>
      <c r="H213" s="174"/>
      <c r="I213" s="174"/>
      <c r="J213" s="174"/>
      <c r="K213" s="174"/>
      <c r="T213" s="134"/>
    </row>
    <row r="214" spans="1:20" x14ac:dyDescent="0.25">
      <c r="A214" s="254"/>
      <c r="B214" s="255"/>
      <c r="C214" s="255"/>
      <c r="D214" s="255"/>
      <c r="E214" s="174"/>
      <c r="F214" s="174"/>
      <c r="G214" s="174"/>
      <c r="H214" s="174"/>
      <c r="I214" s="174"/>
      <c r="J214" s="174"/>
      <c r="K214" s="174"/>
      <c r="T214" s="134"/>
    </row>
    <row r="215" spans="1:20" x14ac:dyDescent="0.25">
      <c r="A215" s="254"/>
      <c r="B215" s="255"/>
      <c r="C215" s="255"/>
      <c r="D215" s="255"/>
      <c r="E215" s="174"/>
      <c r="F215" s="174"/>
      <c r="G215" s="174"/>
      <c r="H215" s="174"/>
      <c r="I215" s="174"/>
      <c r="J215" s="174"/>
      <c r="K215" s="174"/>
      <c r="T215" s="134"/>
    </row>
    <row r="216" spans="1:20" x14ac:dyDescent="0.25">
      <c r="A216" s="254"/>
      <c r="B216" s="255"/>
      <c r="C216" s="255"/>
      <c r="D216" s="255"/>
      <c r="E216" s="174"/>
      <c r="F216" s="174"/>
      <c r="G216" s="174"/>
      <c r="H216" s="174"/>
      <c r="I216" s="174"/>
      <c r="J216" s="174"/>
      <c r="K216" s="174"/>
      <c r="T216" s="134"/>
    </row>
    <row r="217" spans="1:20" x14ac:dyDescent="0.25">
      <c r="A217" s="254"/>
      <c r="B217" s="255"/>
      <c r="C217" s="255"/>
      <c r="D217" s="255"/>
      <c r="E217" s="174"/>
      <c r="F217" s="174"/>
      <c r="G217" s="174"/>
      <c r="H217" s="174"/>
      <c r="I217" s="174"/>
      <c r="J217" s="174"/>
      <c r="K217" s="174"/>
      <c r="T217" s="134"/>
    </row>
    <row r="218" spans="1:20" x14ac:dyDescent="0.25">
      <c r="A218" s="254"/>
      <c r="B218" s="255"/>
      <c r="C218" s="255"/>
      <c r="D218" s="255"/>
      <c r="E218" s="174"/>
      <c r="F218" s="174"/>
      <c r="G218" s="174"/>
      <c r="H218" s="174"/>
      <c r="I218" s="174"/>
      <c r="J218" s="174"/>
      <c r="K218" s="174"/>
      <c r="T218" s="134"/>
    </row>
    <row r="219" spans="1:20" x14ac:dyDescent="0.25">
      <c r="A219" s="254"/>
      <c r="B219" s="255"/>
      <c r="C219" s="255"/>
      <c r="D219" s="255"/>
      <c r="E219" s="174"/>
      <c r="F219" s="174"/>
      <c r="G219" s="174"/>
      <c r="H219" s="174"/>
      <c r="I219" s="174"/>
      <c r="J219" s="174"/>
      <c r="K219" s="174"/>
      <c r="T219" s="134"/>
    </row>
    <row r="220" spans="1:20" x14ac:dyDescent="0.25">
      <c r="A220" s="254"/>
      <c r="B220" s="255"/>
      <c r="C220" s="255"/>
      <c r="D220" s="255"/>
      <c r="E220" s="174"/>
      <c r="F220" s="174"/>
      <c r="G220" s="174"/>
      <c r="H220" s="174"/>
      <c r="I220" s="174"/>
      <c r="J220" s="174"/>
      <c r="K220" s="174"/>
      <c r="T220" s="134"/>
    </row>
    <row r="221" spans="1:20" x14ac:dyDescent="0.25">
      <c r="A221" s="254"/>
      <c r="B221" s="255"/>
      <c r="C221" s="255"/>
      <c r="D221" s="255"/>
      <c r="E221" s="174"/>
      <c r="F221" s="174"/>
      <c r="G221" s="174"/>
      <c r="H221" s="174"/>
      <c r="I221" s="174"/>
      <c r="J221" s="174"/>
      <c r="K221" s="174"/>
      <c r="T221" s="134"/>
    </row>
    <row r="222" spans="1:20" x14ac:dyDescent="0.25">
      <c r="A222" s="254"/>
      <c r="B222" s="255"/>
      <c r="C222" s="255"/>
      <c r="D222" s="255"/>
      <c r="E222" s="174"/>
      <c r="F222" s="174"/>
      <c r="G222" s="174"/>
      <c r="H222" s="174"/>
      <c r="I222" s="174"/>
      <c r="J222" s="174"/>
      <c r="K222" s="174"/>
      <c r="T222" s="134"/>
    </row>
    <row r="223" spans="1:20" x14ac:dyDescent="0.25">
      <c r="A223" s="254"/>
      <c r="B223" s="255"/>
      <c r="C223" s="255"/>
      <c r="D223" s="255"/>
      <c r="E223" s="174"/>
      <c r="F223" s="174"/>
      <c r="G223" s="174"/>
      <c r="H223" s="174"/>
      <c r="I223" s="174"/>
      <c r="J223" s="174"/>
      <c r="K223" s="174"/>
      <c r="T223" s="134"/>
    </row>
    <row r="224" spans="1:20" x14ac:dyDescent="0.25">
      <c r="A224" s="254"/>
      <c r="B224" s="255"/>
      <c r="C224" s="255"/>
      <c r="D224" s="255"/>
      <c r="E224" s="174"/>
      <c r="F224" s="174"/>
      <c r="G224" s="174"/>
      <c r="H224" s="174"/>
      <c r="I224" s="174"/>
      <c r="J224" s="174"/>
      <c r="K224" s="174"/>
      <c r="T224" s="134"/>
    </row>
    <row r="225" spans="1:20" x14ac:dyDescent="0.25">
      <c r="A225" s="254"/>
      <c r="B225" s="255"/>
      <c r="C225" s="255"/>
      <c r="D225" s="255"/>
      <c r="E225" s="174"/>
      <c r="F225" s="174"/>
      <c r="G225" s="174"/>
      <c r="H225" s="174"/>
      <c r="I225" s="174"/>
      <c r="J225" s="174"/>
      <c r="K225" s="174"/>
      <c r="T225" s="134"/>
    </row>
    <row r="226" spans="1:20" x14ac:dyDescent="0.25">
      <c r="A226" s="254"/>
      <c r="B226" s="255"/>
      <c r="C226" s="255"/>
      <c r="D226" s="255"/>
      <c r="E226" s="174"/>
      <c r="F226" s="174"/>
      <c r="G226" s="174"/>
      <c r="H226" s="174"/>
      <c r="I226" s="174"/>
      <c r="J226" s="174"/>
      <c r="K226" s="174"/>
      <c r="T226" s="134"/>
    </row>
    <row r="227" spans="1:20" x14ac:dyDescent="0.25">
      <c r="A227" s="254"/>
      <c r="B227" s="255"/>
      <c r="C227" s="255"/>
      <c r="D227" s="255"/>
      <c r="E227" s="174"/>
      <c r="F227" s="174"/>
      <c r="G227" s="174"/>
      <c r="H227" s="174"/>
      <c r="I227" s="174"/>
      <c r="J227" s="174"/>
      <c r="K227" s="174"/>
      <c r="T227" s="134"/>
    </row>
    <row r="228" spans="1:20" x14ac:dyDescent="0.25">
      <c r="A228" s="254"/>
      <c r="B228" s="255"/>
      <c r="C228" s="255"/>
      <c r="D228" s="255"/>
      <c r="E228" s="174"/>
      <c r="F228" s="174"/>
      <c r="G228" s="174"/>
      <c r="H228" s="174"/>
      <c r="I228" s="174"/>
      <c r="J228" s="174"/>
      <c r="K228" s="174"/>
      <c r="T228" s="134"/>
    </row>
    <row r="229" spans="1:20" x14ac:dyDescent="0.25">
      <c r="A229" s="254"/>
      <c r="B229" s="255"/>
      <c r="C229" s="255"/>
      <c r="D229" s="255"/>
      <c r="E229" s="174"/>
      <c r="F229" s="174"/>
      <c r="G229" s="174"/>
      <c r="H229" s="174"/>
      <c r="I229" s="174"/>
      <c r="J229" s="174"/>
      <c r="K229" s="174"/>
      <c r="T229" s="134"/>
    </row>
    <row r="230" spans="1:20" x14ac:dyDescent="0.25">
      <c r="A230" s="254"/>
      <c r="B230" s="255"/>
      <c r="C230" s="255"/>
      <c r="D230" s="255"/>
      <c r="E230" s="174"/>
      <c r="F230" s="174"/>
      <c r="G230" s="174"/>
      <c r="H230" s="174"/>
      <c r="I230" s="174"/>
      <c r="J230" s="174"/>
      <c r="K230" s="174"/>
      <c r="T230" s="134"/>
    </row>
    <row r="231" spans="1:20" x14ac:dyDescent="0.25">
      <c r="A231" s="254"/>
      <c r="B231" s="255"/>
      <c r="C231" s="255"/>
      <c r="D231" s="255"/>
      <c r="E231" s="174"/>
      <c r="F231" s="174"/>
      <c r="G231" s="174"/>
      <c r="H231" s="174"/>
      <c r="I231" s="174"/>
      <c r="J231" s="174"/>
      <c r="K231" s="174"/>
      <c r="T231" s="134"/>
    </row>
    <row r="232" spans="1:20" x14ac:dyDescent="0.25">
      <c r="A232" s="254"/>
      <c r="B232" s="255"/>
      <c r="C232" s="255"/>
      <c r="D232" s="255"/>
      <c r="E232" s="174"/>
      <c r="F232" s="174"/>
      <c r="G232" s="174"/>
      <c r="H232" s="174"/>
      <c r="I232" s="174"/>
      <c r="J232" s="174"/>
      <c r="K232" s="174"/>
      <c r="T232" s="134"/>
    </row>
    <row r="233" spans="1:20" x14ac:dyDescent="0.25">
      <c r="A233" s="254"/>
      <c r="B233" s="255"/>
      <c r="C233" s="255"/>
      <c r="D233" s="255"/>
      <c r="E233" s="174"/>
      <c r="F233" s="174"/>
      <c r="G233" s="174"/>
      <c r="H233" s="174"/>
      <c r="I233" s="174"/>
      <c r="J233" s="174"/>
      <c r="K233" s="174"/>
      <c r="T233" s="134"/>
    </row>
    <row r="234" spans="1:20" x14ac:dyDescent="0.25">
      <c r="A234" s="254"/>
      <c r="B234" s="255"/>
      <c r="C234" s="255"/>
      <c r="D234" s="255"/>
      <c r="E234" s="174"/>
      <c r="F234" s="174"/>
      <c r="G234" s="174"/>
      <c r="H234" s="174"/>
      <c r="I234" s="174"/>
      <c r="J234" s="174"/>
      <c r="K234" s="174"/>
      <c r="T234" s="134"/>
    </row>
    <row r="235" spans="1:20" x14ac:dyDescent="0.25">
      <c r="A235" s="254"/>
      <c r="B235" s="255"/>
      <c r="C235" s="255"/>
      <c r="D235" s="255"/>
      <c r="E235" s="174"/>
      <c r="F235" s="174"/>
      <c r="G235" s="174"/>
      <c r="H235" s="174"/>
      <c r="I235" s="174"/>
      <c r="J235" s="174"/>
      <c r="K235" s="174"/>
      <c r="T235" s="134"/>
    </row>
    <row r="236" spans="1:20" x14ac:dyDescent="0.25">
      <c r="A236" s="254"/>
      <c r="B236" s="255"/>
      <c r="C236" s="255"/>
      <c r="D236" s="255"/>
      <c r="E236" s="174"/>
      <c r="F236" s="174"/>
      <c r="G236" s="174"/>
      <c r="H236" s="174"/>
      <c r="I236" s="174"/>
      <c r="J236" s="174"/>
      <c r="K236" s="174"/>
      <c r="T236" s="134"/>
    </row>
    <row r="237" spans="1:20" x14ac:dyDescent="0.25">
      <c r="A237" s="254"/>
      <c r="B237" s="255"/>
      <c r="C237" s="255"/>
      <c r="D237" s="255"/>
      <c r="E237" s="174"/>
      <c r="F237" s="174"/>
      <c r="G237" s="174"/>
      <c r="H237" s="174"/>
      <c r="I237" s="174"/>
      <c r="J237" s="174"/>
      <c r="K237" s="174"/>
      <c r="T237" s="134"/>
    </row>
    <row r="238" spans="1:20" x14ac:dyDescent="0.25">
      <c r="A238" s="254"/>
      <c r="B238" s="255"/>
      <c r="C238" s="255"/>
      <c r="D238" s="255"/>
      <c r="E238" s="174"/>
      <c r="F238" s="174"/>
      <c r="G238" s="174"/>
      <c r="H238" s="174"/>
      <c r="I238" s="174"/>
      <c r="J238" s="174"/>
      <c r="K238" s="174"/>
      <c r="T238" s="134"/>
    </row>
    <row r="239" spans="1:20" x14ac:dyDescent="0.25">
      <c r="A239" s="254"/>
      <c r="B239" s="255"/>
      <c r="C239" s="255"/>
      <c r="D239" s="255"/>
      <c r="E239" s="174"/>
      <c r="F239" s="174"/>
      <c r="G239" s="174"/>
      <c r="H239" s="174"/>
      <c r="I239" s="174"/>
      <c r="J239" s="174"/>
      <c r="K239" s="174"/>
      <c r="T239" s="134"/>
    </row>
    <row r="240" spans="1:20" x14ac:dyDescent="0.25">
      <c r="A240" s="254"/>
      <c r="B240" s="255"/>
      <c r="C240" s="255"/>
      <c r="D240" s="255"/>
      <c r="E240" s="174"/>
      <c r="F240" s="174"/>
      <c r="G240" s="174"/>
      <c r="H240" s="174"/>
      <c r="I240" s="174"/>
      <c r="J240" s="174"/>
      <c r="K240" s="174"/>
      <c r="T240" s="134"/>
    </row>
    <row r="241" spans="1:20" x14ac:dyDescent="0.25">
      <c r="A241" s="254"/>
      <c r="B241" s="255"/>
      <c r="C241" s="255"/>
      <c r="D241" s="255"/>
      <c r="E241" s="174"/>
      <c r="F241" s="174"/>
      <c r="G241" s="174"/>
      <c r="H241" s="174"/>
      <c r="I241" s="174"/>
      <c r="J241" s="174"/>
      <c r="K241" s="174"/>
      <c r="T241" s="134"/>
    </row>
    <row r="242" spans="1:20" x14ac:dyDescent="0.25">
      <c r="A242" s="254"/>
      <c r="B242" s="255"/>
      <c r="C242" s="255"/>
      <c r="D242" s="255"/>
      <c r="E242" s="174"/>
      <c r="F242" s="174"/>
      <c r="G242" s="174"/>
      <c r="H242" s="174"/>
      <c r="I242" s="174"/>
      <c r="J242" s="174"/>
      <c r="K242" s="174"/>
      <c r="T242" s="134"/>
    </row>
    <row r="243" spans="1:20" x14ac:dyDescent="0.25">
      <c r="A243" s="254"/>
      <c r="B243" s="255"/>
      <c r="C243" s="255"/>
      <c r="D243" s="255"/>
      <c r="E243" s="174"/>
      <c r="F243" s="174"/>
      <c r="G243" s="174"/>
      <c r="H243" s="174"/>
      <c r="I243" s="174"/>
      <c r="J243" s="174"/>
      <c r="K243" s="174"/>
      <c r="T243" s="134"/>
    </row>
    <row r="244" spans="1:20" x14ac:dyDescent="0.25">
      <c r="A244" s="254"/>
      <c r="B244" s="255"/>
      <c r="C244" s="255"/>
      <c r="D244" s="255"/>
      <c r="E244" s="174"/>
      <c r="F244" s="174"/>
      <c r="G244" s="174"/>
      <c r="H244" s="174"/>
      <c r="I244" s="174"/>
      <c r="J244" s="174"/>
      <c r="K244" s="174"/>
      <c r="T244" s="134"/>
    </row>
    <row r="245" spans="1:20" x14ac:dyDescent="0.25">
      <c r="A245" s="254"/>
      <c r="B245" s="255"/>
      <c r="C245" s="255"/>
      <c r="D245" s="255"/>
      <c r="E245" s="174"/>
      <c r="F245" s="174"/>
      <c r="G245" s="174"/>
      <c r="H245" s="174"/>
      <c r="I245" s="174"/>
      <c r="J245" s="174"/>
      <c r="K245" s="174"/>
      <c r="T245" s="134"/>
    </row>
    <row r="246" spans="1:20" x14ac:dyDescent="0.25">
      <c r="A246" s="254"/>
      <c r="B246" s="255"/>
      <c r="C246" s="255"/>
      <c r="D246" s="255"/>
      <c r="E246" s="174"/>
      <c r="F246" s="174"/>
      <c r="G246" s="174"/>
      <c r="H246" s="174"/>
      <c r="I246" s="174"/>
      <c r="J246" s="174"/>
      <c r="K246" s="174"/>
      <c r="T246" s="134"/>
    </row>
    <row r="247" spans="1:20" x14ac:dyDescent="0.25">
      <c r="A247" s="254"/>
      <c r="B247" s="255"/>
      <c r="C247" s="255"/>
      <c r="D247" s="255"/>
      <c r="E247" s="174"/>
      <c r="F247" s="174"/>
      <c r="G247" s="174"/>
      <c r="H247" s="174"/>
      <c r="I247" s="174"/>
      <c r="J247" s="174"/>
      <c r="K247" s="174"/>
      <c r="T247" s="134"/>
    </row>
    <row r="248" spans="1:20" x14ac:dyDescent="0.25">
      <c r="A248" s="254"/>
      <c r="B248" s="255"/>
      <c r="C248" s="255"/>
      <c r="D248" s="255"/>
      <c r="E248" s="174"/>
      <c r="F248" s="174"/>
      <c r="G248" s="174"/>
      <c r="H248" s="174"/>
      <c r="I248" s="174"/>
      <c r="J248" s="174"/>
      <c r="K248" s="174"/>
      <c r="T248" s="134"/>
    </row>
    <row r="249" spans="1:20" x14ac:dyDescent="0.25">
      <c r="A249" s="254"/>
      <c r="B249" s="255"/>
      <c r="C249" s="255"/>
      <c r="D249" s="255"/>
      <c r="E249" s="174"/>
      <c r="F249" s="174"/>
      <c r="G249" s="174"/>
      <c r="H249" s="174"/>
      <c r="I249" s="174"/>
      <c r="J249" s="174"/>
      <c r="K249" s="174"/>
      <c r="T249" s="134"/>
    </row>
    <row r="250" spans="1:20" x14ac:dyDescent="0.25">
      <c r="A250" s="254"/>
      <c r="B250" s="255"/>
      <c r="C250" s="255"/>
      <c r="D250" s="255"/>
      <c r="E250" s="174"/>
      <c r="F250" s="174"/>
      <c r="G250" s="174"/>
      <c r="H250" s="174"/>
      <c r="I250" s="174"/>
      <c r="J250" s="174"/>
      <c r="K250" s="174"/>
      <c r="T250" s="134"/>
    </row>
    <row r="251" spans="1:20" x14ac:dyDescent="0.25">
      <c r="A251" s="254"/>
      <c r="B251" s="255"/>
      <c r="C251" s="255"/>
      <c r="D251" s="255"/>
      <c r="E251" s="174"/>
      <c r="F251" s="174"/>
      <c r="G251" s="174"/>
      <c r="H251" s="174"/>
      <c r="I251" s="174"/>
      <c r="J251" s="174"/>
      <c r="K251" s="174"/>
      <c r="T251" s="134"/>
    </row>
    <row r="252" spans="1:20" x14ac:dyDescent="0.25">
      <c r="A252" s="254"/>
      <c r="B252" s="255"/>
      <c r="C252" s="255"/>
      <c r="D252" s="255"/>
      <c r="E252" s="174"/>
      <c r="F252" s="174"/>
      <c r="G252" s="174"/>
      <c r="H252" s="174"/>
      <c r="I252" s="174"/>
      <c r="J252" s="174"/>
      <c r="K252" s="174"/>
      <c r="T252" s="134"/>
    </row>
    <row r="253" spans="1:20" x14ac:dyDescent="0.25">
      <c r="A253" s="254"/>
      <c r="B253" s="255"/>
      <c r="C253" s="255"/>
      <c r="D253" s="255"/>
      <c r="E253" s="174"/>
      <c r="F253" s="174"/>
      <c r="G253" s="174"/>
      <c r="H253" s="174"/>
      <c r="I253" s="174"/>
      <c r="J253" s="174"/>
      <c r="K253" s="174"/>
      <c r="T253" s="134"/>
    </row>
    <row r="254" spans="1:20" x14ac:dyDescent="0.25">
      <c r="A254" s="254"/>
      <c r="B254" s="255"/>
      <c r="C254" s="255"/>
      <c r="D254" s="255"/>
      <c r="E254" s="174"/>
      <c r="F254" s="174"/>
      <c r="G254" s="174"/>
      <c r="H254" s="174"/>
      <c r="I254" s="174"/>
      <c r="J254" s="174"/>
      <c r="K254" s="174"/>
      <c r="T254" s="134"/>
    </row>
    <row r="255" spans="1:20" x14ac:dyDescent="0.25">
      <c r="A255" s="254"/>
      <c r="B255" s="255"/>
      <c r="C255" s="255"/>
      <c r="D255" s="255"/>
      <c r="E255" s="174"/>
      <c r="F255" s="174"/>
      <c r="G255" s="174"/>
      <c r="H255" s="174"/>
      <c r="I255" s="174"/>
      <c r="J255" s="174"/>
      <c r="K255" s="174"/>
      <c r="T255" s="134"/>
    </row>
    <row r="256" spans="1:20" x14ac:dyDescent="0.25">
      <c r="A256" s="254"/>
      <c r="B256" s="255"/>
      <c r="C256" s="255"/>
      <c r="D256" s="255"/>
      <c r="E256" s="174"/>
      <c r="F256" s="174"/>
      <c r="G256" s="174"/>
      <c r="H256" s="174"/>
      <c r="I256" s="174"/>
      <c r="J256" s="174"/>
      <c r="K256" s="174"/>
      <c r="T256" s="134"/>
    </row>
    <row r="257" spans="1:20" x14ac:dyDescent="0.25">
      <c r="A257" s="254"/>
      <c r="B257" s="255"/>
      <c r="C257" s="255"/>
      <c r="D257" s="255"/>
      <c r="E257" s="174"/>
      <c r="F257" s="174"/>
      <c r="G257" s="174"/>
      <c r="H257" s="174"/>
      <c r="I257" s="174"/>
      <c r="J257" s="174"/>
      <c r="K257" s="174"/>
      <c r="T257" s="134"/>
    </row>
    <row r="258" spans="1:20" x14ac:dyDescent="0.25">
      <c r="A258" s="254"/>
      <c r="B258" s="255"/>
      <c r="C258" s="255"/>
      <c r="D258" s="255"/>
      <c r="E258" s="174"/>
      <c r="F258" s="174"/>
      <c r="G258" s="174"/>
      <c r="H258" s="174"/>
      <c r="I258" s="174"/>
      <c r="J258" s="174"/>
      <c r="K258" s="174"/>
      <c r="T258" s="134"/>
    </row>
    <row r="259" spans="1:20" x14ac:dyDescent="0.25">
      <c r="A259" s="254"/>
      <c r="B259" s="255"/>
      <c r="C259" s="255"/>
      <c r="D259" s="255"/>
      <c r="E259" s="174"/>
      <c r="F259" s="174"/>
      <c r="G259" s="174"/>
      <c r="H259" s="174"/>
      <c r="I259" s="174"/>
      <c r="J259" s="174"/>
      <c r="K259" s="174"/>
      <c r="T259" s="134"/>
    </row>
    <row r="260" spans="1:20" x14ac:dyDescent="0.25">
      <c r="A260" s="254"/>
      <c r="B260" s="255"/>
      <c r="C260" s="255"/>
      <c r="D260" s="255"/>
      <c r="E260" s="174"/>
      <c r="F260" s="174"/>
      <c r="G260" s="174"/>
      <c r="H260" s="174"/>
      <c r="I260" s="174"/>
      <c r="J260" s="174"/>
      <c r="K260" s="174"/>
      <c r="T260" s="134"/>
    </row>
    <row r="261" spans="1:20" x14ac:dyDescent="0.25">
      <c r="A261" s="254"/>
      <c r="B261" s="255"/>
      <c r="C261" s="255"/>
      <c r="D261" s="255"/>
      <c r="E261" s="174"/>
      <c r="F261" s="174"/>
      <c r="G261" s="174"/>
      <c r="H261" s="174"/>
      <c r="I261" s="174"/>
      <c r="J261" s="174"/>
      <c r="K261" s="174"/>
      <c r="T261" s="134"/>
    </row>
    <row r="262" spans="1:20" x14ac:dyDescent="0.25">
      <c r="A262" s="254"/>
      <c r="B262" s="255"/>
      <c r="C262" s="255"/>
      <c r="D262" s="255"/>
      <c r="E262" s="174"/>
      <c r="F262" s="174"/>
      <c r="G262" s="174"/>
      <c r="H262" s="174"/>
      <c r="I262" s="174"/>
      <c r="J262" s="174"/>
      <c r="K262" s="174"/>
      <c r="T262" s="134"/>
    </row>
    <row r="263" spans="1:20" x14ac:dyDescent="0.25">
      <c r="A263" s="254"/>
      <c r="B263" s="255"/>
      <c r="C263" s="255"/>
      <c r="D263" s="255"/>
      <c r="E263" s="174"/>
      <c r="F263" s="174"/>
      <c r="G263" s="174"/>
      <c r="H263" s="174"/>
      <c r="I263" s="174"/>
      <c r="J263" s="174"/>
      <c r="K263" s="174"/>
      <c r="T263" s="134"/>
    </row>
    <row r="264" spans="1:20" x14ac:dyDescent="0.25">
      <c r="A264" s="254"/>
      <c r="B264" s="255"/>
      <c r="C264" s="255"/>
      <c r="D264" s="255"/>
      <c r="E264" s="174"/>
      <c r="F264" s="174"/>
      <c r="G264" s="174"/>
      <c r="H264" s="174"/>
      <c r="I264" s="174"/>
      <c r="J264" s="174"/>
      <c r="K264" s="174"/>
      <c r="T264" s="134"/>
    </row>
    <row r="265" spans="1:20" x14ac:dyDescent="0.25">
      <c r="A265" s="254"/>
      <c r="B265" s="255"/>
      <c r="C265" s="255"/>
      <c r="D265" s="255"/>
      <c r="E265" s="255"/>
      <c r="F265" s="255"/>
      <c r="G265" s="255"/>
      <c r="H265" s="255"/>
      <c r="I265" s="255"/>
      <c r="J265" s="255"/>
      <c r="K265" s="255"/>
    </row>
    <row r="266" spans="1:20" x14ac:dyDescent="0.25">
      <c r="A266" s="254"/>
      <c r="B266" s="255"/>
      <c r="C266" s="255"/>
      <c r="D266" s="255"/>
      <c r="E266" s="255"/>
      <c r="F266" s="255"/>
      <c r="G266" s="255"/>
      <c r="H266" s="255"/>
      <c r="I266" s="255"/>
      <c r="J266" s="255"/>
      <c r="K266" s="255"/>
    </row>
    <row r="267" spans="1:20" x14ac:dyDescent="0.25">
      <c r="A267" s="254"/>
      <c r="B267" s="255"/>
      <c r="C267" s="255"/>
      <c r="D267" s="255"/>
      <c r="E267" s="255"/>
      <c r="F267" s="255"/>
      <c r="G267" s="255"/>
      <c r="H267" s="255"/>
      <c r="I267" s="255"/>
      <c r="J267" s="255"/>
      <c r="K267" s="255"/>
    </row>
    <row r="268" spans="1:20" x14ac:dyDescent="0.25">
      <c r="A268" s="254"/>
      <c r="B268" s="255"/>
      <c r="C268" s="255"/>
      <c r="D268" s="255"/>
      <c r="E268" s="255"/>
      <c r="F268" s="255"/>
      <c r="G268" s="255"/>
      <c r="H268" s="255"/>
      <c r="I268" s="255"/>
      <c r="J268" s="255"/>
      <c r="K268" s="255"/>
    </row>
    <row r="269" spans="1:20" x14ac:dyDescent="0.25">
      <c r="A269" s="254"/>
      <c r="B269" s="255"/>
      <c r="C269" s="255"/>
      <c r="D269" s="255"/>
      <c r="E269" s="255"/>
      <c r="F269" s="255"/>
      <c r="G269" s="255"/>
      <c r="H269" s="255"/>
      <c r="I269" s="255"/>
      <c r="J269" s="255"/>
      <c r="K269" s="255"/>
    </row>
    <row r="270" spans="1:20" x14ac:dyDescent="0.25">
      <c r="A270" s="254"/>
      <c r="B270" s="255"/>
      <c r="C270" s="255"/>
      <c r="D270" s="255"/>
      <c r="E270" s="255"/>
      <c r="F270" s="255"/>
      <c r="G270" s="255"/>
      <c r="H270" s="255"/>
      <c r="I270" s="255"/>
      <c r="J270" s="255"/>
      <c r="K270" s="255"/>
    </row>
    <row r="271" spans="1:20" x14ac:dyDescent="0.25">
      <c r="A271" s="254"/>
      <c r="B271" s="255"/>
      <c r="C271" s="255"/>
      <c r="D271" s="255"/>
      <c r="E271" s="255"/>
      <c r="F271" s="255"/>
      <c r="G271" s="255"/>
      <c r="H271" s="255"/>
      <c r="I271" s="255"/>
      <c r="J271" s="255"/>
      <c r="K271" s="255"/>
    </row>
    <row r="272" spans="1:20" x14ac:dyDescent="0.25">
      <c r="A272" s="254"/>
      <c r="B272" s="255"/>
      <c r="C272" s="255"/>
      <c r="D272" s="255"/>
      <c r="E272" s="255"/>
      <c r="F272" s="255"/>
      <c r="G272" s="255"/>
      <c r="H272" s="255"/>
      <c r="I272" s="255"/>
      <c r="J272" s="255"/>
      <c r="K272" s="255"/>
    </row>
    <row r="273" spans="1:11" x14ac:dyDescent="0.25">
      <c r="A273" s="254"/>
      <c r="B273" s="255"/>
      <c r="C273" s="255"/>
      <c r="D273" s="255"/>
      <c r="E273" s="255"/>
      <c r="F273" s="255"/>
      <c r="G273" s="255"/>
      <c r="H273" s="255"/>
      <c r="I273" s="255"/>
      <c r="J273" s="255"/>
      <c r="K273" s="255"/>
    </row>
    <row r="274" spans="1:11" x14ac:dyDescent="0.25">
      <c r="A274" s="254"/>
      <c r="B274" s="255"/>
      <c r="C274" s="255"/>
      <c r="D274" s="255"/>
      <c r="E274" s="255"/>
      <c r="F274" s="255"/>
      <c r="G274" s="255"/>
      <c r="H274" s="255"/>
      <c r="I274" s="255"/>
      <c r="J274" s="255"/>
      <c r="K274" s="255"/>
    </row>
    <row r="275" spans="1:11" x14ac:dyDescent="0.25">
      <c r="A275" s="254"/>
      <c r="B275" s="255"/>
      <c r="C275" s="255"/>
      <c r="D275" s="255"/>
      <c r="E275" s="255"/>
      <c r="F275" s="255"/>
      <c r="G275" s="255"/>
      <c r="H275" s="255"/>
      <c r="I275" s="255"/>
      <c r="J275" s="255"/>
      <c r="K275" s="255"/>
    </row>
    <row r="276" spans="1:11" x14ac:dyDescent="0.25">
      <c r="A276" s="254"/>
      <c r="B276" s="255"/>
      <c r="C276" s="255"/>
      <c r="D276" s="255"/>
      <c r="E276" s="255"/>
      <c r="F276" s="255"/>
      <c r="G276" s="255"/>
      <c r="H276" s="255"/>
      <c r="I276" s="255"/>
      <c r="J276" s="255"/>
      <c r="K276" s="255"/>
    </row>
    <row r="277" spans="1:11" x14ac:dyDescent="0.25">
      <c r="A277" s="254"/>
      <c r="B277" s="255"/>
      <c r="C277" s="255"/>
      <c r="D277" s="255"/>
      <c r="E277" s="255"/>
      <c r="F277" s="255"/>
      <c r="G277" s="255"/>
      <c r="H277" s="255"/>
      <c r="I277" s="255"/>
      <c r="J277" s="255"/>
      <c r="K277" s="255"/>
    </row>
    <row r="278" spans="1:11" x14ac:dyDescent="0.25">
      <c r="A278" s="254"/>
      <c r="B278" s="255"/>
      <c r="C278" s="255"/>
      <c r="D278" s="255"/>
      <c r="E278" s="255"/>
      <c r="F278" s="255"/>
      <c r="G278" s="255"/>
      <c r="H278" s="255"/>
      <c r="I278" s="255"/>
      <c r="J278" s="255"/>
      <c r="K278" s="255"/>
    </row>
    <row r="279" spans="1:11" x14ac:dyDescent="0.25">
      <c r="A279" s="254"/>
      <c r="B279" s="255"/>
      <c r="C279" s="255"/>
      <c r="D279" s="255"/>
      <c r="E279" s="255"/>
      <c r="F279" s="255"/>
      <c r="G279" s="255"/>
      <c r="H279" s="255"/>
      <c r="I279" s="255"/>
      <c r="J279" s="255"/>
      <c r="K279" s="255"/>
    </row>
    <row r="280" spans="1:11" x14ac:dyDescent="0.25">
      <c r="A280" s="254"/>
      <c r="B280" s="255"/>
      <c r="C280" s="255"/>
      <c r="D280" s="255"/>
      <c r="E280" s="255"/>
      <c r="F280" s="255"/>
      <c r="G280" s="255"/>
      <c r="H280" s="255"/>
      <c r="I280" s="255"/>
      <c r="J280" s="255"/>
      <c r="K280" s="255"/>
    </row>
    <row r="281" spans="1:11" x14ac:dyDescent="0.25">
      <c r="A281" s="254"/>
      <c r="B281" s="255"/>
      <c r="C281" s="255"/>
      <c r="D281" s="255"/>
      <c r="E281" s="255"/>
      <c r="F281" s="255"/>
      <c r="G281" s="255"/>
      <c r="H281" s="255"/>
      <c r="I281" s="255"/>
      <c r="J281" s="255"/>
      <c r="K281" s="255"/>
    </row>
    <row r="282" spans="1:11" x14ac:dyDescent="0.25">
      <c r="A282" s="254"/>
      <c r="B282" s="255"/>
      <c r="C282" s="255"/>
      <c r="D282" s="255"/>
      <c r="E282" s="255"/>
      <c r="F282" s="255"/>
      <c r="G282" s="255"/>
      <c r="H282" s="255"/>
      <c r="I282" s="255"/>
      <c r="J282" s="255"/>
      <c r="K282" s="255"/>
    </row>
    <row r="283" spans="1:11" x14ac:dyDescent="0.25">
      <c r="A283" s="254"/>
      <c r="B283" s="255"/>
      <c r="C283" s="255"/>
      <c r="D283" s="255"/>
      <c r="E283" s="255"/>
      <c r="F283" s="255"/>
      <c r="G283" s="255"/>
      <c r="H283" s="255"/>
      <c r="I283" s="255"/>
      <c r="J283" s="255"/>
      <c r="K283" s="255"/>
    </row>
    <row r="284" spans="1:11" x14ac:dyDescent="0.25">
      <c r="A284" s="254"/>
      <c r="B284" s="255"/>
      <c r="C284" s="255"/>
      <c r="D284" s="255"/>
      <c r="E284" s="255"/>
      <c r="F284" s="255"/>
      <c r="G284" s="255"/>
      <c r="H284" s="255"/>
      <c r="I284" s="255"/>
      <c r="J284" s="255"/>
      <c r="K284" s="255"/>
    </row>
    <row r="285" spans="1:11" x14ac:dyDescent="0.25">
      <c r="A285" s="254"/>
      <c r="B285" s="255"/>
      <c r="C285" s="255"/>
      <c r="D285" s="255"/>
      <c r="E285" s="255"/>
      <c r="F285" s="255"/>
      <c r="G285" s="255"/>
      <c r="H285" s="255"/>
      <c r="I285" s="255"/>
      <c r="J285" s="255"/>
      <c r="K285" s="255"/>
    </row>
    <row r="286" spans="1:11" x14ac:dyDescent="0.25">
      <c r="A286" s="254"/>
      <c r="B286" s="255"/>
      <c r="C286" s="255"/>
      <c r="D286" s="255"/>
      <c r="E286" s="255"/>
      <c r="F286" s="255"/>
      <c r="G286" s="255"/>
      <c r="H286" s="255"/>
      <c r="I286" s="255"/>
      <c r="J286" s="255"/>
      <c r="K286" s="255"/>
    </row>
    <row r="287" spans="1:11" x14ac:dyDescent="0.25">
      <c r="A287" s="254"/>
      <c r="B287" s="255"/>
      <c r="C287" s="255"/>
      <c r="D287" s="255"/>
      <c r="E287" s="255"/>
      <c r="F287" s="255"/>
      <c r="G287" s="255"/>
      <c r="H287" s="255"/>
      <c r="I287" s="255"/>
      <c r="J287" s="255"/>
      <c r="K287" s="255"/>
    </row>
    <row r="288" spans="1:11" x14ac:dyDescent="0.25">
      <c r="A288" s="254"/>
      <c r="B288" s="255"/>
      <c r="C288" s="255"/>
      <c r="D288" s="255"/>
      <c r="E288" s="255"/>
      <c r="F288" s="255"/>
      <c r="G288" s="255"/>
      <c r="H288" s="255"/>
      <c r="I288" s="255"/>
      <c r="J288" s="255"/>
      <c r="K288" s="255"/>
    </row>
    <row r="289" spans="1:11" x14ac:dyDescent="0.25">
      <c r="A289" s="254"/>
      <c r="B289" s="255"/>
      <c r="C289" s="255"/>
      <c r="D289" s="255"/>
      <c r="E289" s="255"/>
      <c r="F289" s="255"/>
      <c r="G289" s="255"/>
      <c r="H289" s="255"/>
      <c r="I289" s="255"/>
      <c r="J289" s="255"/>
      <c r="K289" s="255"/>
    </row>
    <row r="290" spans="1:11" x14ac:dyDescent="0.25">
      <c r="A290" s="254"/>
      <c r="B290" s="255"/>
      <c r="C290" s="255"/>
      <c r="D290" s="255"/>
      <c r="E290" s="255"/>
      <c r="F290" s="255"/>
      <c r="G290" s="255"/>
      <c r="H290" s="255"/>
      <c r="I290" s="255"/>
      <c r="J290" s="255"/>
      <c r="K290" s="255"/>
    </row>
    <row r="291" spans="1:11" x14ac:dyDescent="0.25">
      <c r="A291" s="254"/>
      <c r="B291" s="255"/>
      <c r="C291" s="255"/>
      <c r="D291" s="255"/>
      <c r="E291" s="255"/>
      <c r="F291" s="255"/>
      <c r="G291" s="255"/>
      <c r="H291" s="255"/>
      <c r="I291" s="255"/>
      <c r="J291" s="255"/>
      <c r="K291" s="255"/>
    </row>
    <row r="292" spans="1:11" x14ac:dyDescent="0.25">
      <c r="A292" s="254"/>
      <c r="B292" s="255"/>
      <c r="C292" s="255"/>
      <c r="D292" s="255"/>
      <c r="E292" s="255"/>
      <c r="F292" s="255"/>
      <c r="G292" s="255"/>
      <c r="H292" s="255"/>
      <c r="I292" s="255"/>
      <c r="J292" s="255"/>
      <c r="K292" s="255"/>
    </row>
    <row r="293" spans="1:11" x14ac:dyDescent="0.25">
      <c r="A293" s="254"/>
      <c r="B293" s="255"/>
      <c r="C293" s="255"/>
      <c r="D293" s="255"/>
      <c r="E293" s="255"/>
      <c r="F293" s="255"/>
      <c r="G293" s="255"/>
      <c r="H293" s="255"/>
      <c r="I293" s="255"/>
      <c r="J293" s="255"/>
      <c r="K293" s="255"/>
    </row>
    <row r="294" spans="1:11" x14ac:dyDescent="0.25">
      <c r="A294" s="254"/>
      <c r="B294" s="255"/>
      <c r="C294" s="255"/>
      <c r="D294" s="255"/>
      <c r="E294" s="255"/>
      <c r="F294" s="255"/>
      <c r="G294" s="255"/>
      <c r="H294" s="255"/>
      <c r="I294" s="255"/>
      <c r="J294" s="255"/>
      <c r="K294" s="255"/>
    </row>
    <row r="295" spans="1:11" x14ac:dyDescent="0.25">
      <c r="A295" s="254"/>
      <c r="B295" s="255"/>
      <c r="C295" s="255"/>
      <c r="D295" s="255"/>
      <c r="E295" s="255"/>
      <c r="F295" s="255"/>
      <c r="G295" s="255"/>
      <c r="H295" s="255"/>
      <c r="I295" s="255"/>
      <c r="J295" s="255"/>
      <c r="K295" s="255"/>
    </row>
    <row r="296" spans="1:11" x14ac:dyDescent="0.25">
      <c r="A296" s="254"/>
      <c r="B296" s="255"/>
      <c r="C296" s="255"/>
      <c r="D296" s="255"/>
      <c r="E296" s="255"/>
      <c r="F296" s="255"/>
      <c r="G296" s="255"/>
      <c r="H296" s="255"/>
      <c r="I296" s="255"/>
      <c r="J296" s="255"/>
      <c r="K296" s="255"/>
    </row>
    <row r="297" spans="1:11" x14ac:dyDescent="0.25">
      <c r="A297" s="254"/>
      <c r="B297" s="255"/>
      <c r="C297" s="255"/>
      <c r="D297" s="255"/>
      <c r="E297" s="255"/>
      <c r="F297" s="255"/>
      <c r="G297" s="255"/>
      <c r="H297" s="255"/>
      <c r="I297" s="255"/>
      <c r="J297" s="255"/>
      <c r="K297" s="255"/>
    </row>
    <row r="298" spans="1:11" x14ac:dyDescent="0.25">
      <c r="A298" s="254"/>
      <c r="B298" s="255"/>
      <c r="C298" s="255"/>
      <c r="D298" s="255"/>
      <c r="E298" s="255"/>
      <c r="F298" s="255"/>
      <c r="G298" s="255"/>
      <c r="H298" s="255"/>
      <c r="I298" s="255"/>
      <c r="J298" s="255"/>
      <c r="K298" s="255"/>
    </row>
    <row r="299" spans="1:11" x14ac:dyDescent="0.25">
      <c r="A299" s="254"/>
      <c r="B299" s="255"/>
      <c r="C299" s="255"/>
      <c r="D299" s="255"/>
      <c r="E299" s="255"/>
      <c r="F299" s="255"/>
      <c r="G299" s="255"/>
      <c r="H299" s="255"/>
      <c r="I299" s="255"/>
      <c r="J299" s="255"/>
      <c r="K299" s="255"/>
    </row>
    <row r="300" spans="1:11" x14ac:dyDescent="0.25">
      <c r="A300" s="254"/>
      <c r="B300" s="255"/>
      <c r="C300" s="255"/>
      <c r="D300" s="255"/>
      <c r="E300" s="255"/>
      <c r="F300" s="255"/>
      <c r="G300" s="255"/>
      <c r="H300" s="255"/>
      <c r="I300" s="255"/>
      <c r="J300" s="255"/>
      <c r="K300" s="255"/>
    </row>
    <row r="301" spans="1:11" x14ac:dyDescent="0.25">
      <c r="A301" s="254"/>
      <c r="B301" s="255"/>
      <c r="C301" s="255"/>
      <c r="D301" s="255"/>
      <c r="E301" s="255"/>
      <c r="F301" s="255"/>
      <c r="G301" s="255"/>
      <c r="H301" s="255"/>
      <c r="I301" s="255"/>
      <c r="J301" s="255"/>
      <c r="K301" s="255"/>
    </row>
    <row r="302" spans="1:11" x14ac:dyDescent="0.25">
      <c r="A302" s="254"/>
      <c r="B302" s="255"/>
      <c r="C302" s="255"/>
      <c r="D302" s="255"/>
      <c r="E302" s="255"/>
      <c r="F302" s="255"/>
      <c r="G302" s="255"/>
      <c r="H302" s="255"/>
      <c r="I302" s="255"/>
      <c r="J302" s="255"/>
      <c r="K302" s="255"/>
    </row>
    <row r="303" spans="1:11" x14ac:dyDescent="0.25">
      <c r="A303" s="254"/>
      <c r="B303" s="255"/>
      <c r="C303" s="255"/>
      <c r="D303" s="255"/>
      <c r="E303" s="255"/>
      <c r="F303" s="255"/>
      <c r="G303" s="255"/>
      <c r="H303" s="255"/>
      <c r="I303" s="255"/>
      <c r="J303" s="255"/>
      <c r="K303" s="255"/>
    </row>
    <row r="304" spans="1:11" x14ac:dyDescent="0.25">
      <c r="A304" s="254"/>
      <c r="B304" s="255"/>
      <c r="C304" s="255"/>
      <c r="D304" s="255"/>
      <c r="E304" s="255"/>
      <c r="F304" s="255"/>
      <c r="G304" s="255"/>
      <c r="H304" s="255"/>
      <c r="I304" s="255"/>
      <c r="J304" s="255"/>
      <c r="K304" s="255"/>
    </row>
    <row r="305" spans="1:11" x14ac:dyDescent="0.25">
      <c r="A305" s="254"/>
      <c r="B305" s="255"/>
      <c r="C305" s="255"/>
      <c r="D305" s="255"/>
      <c r="E305" s="255"/>
      <c r="F305" s="255"/>
      <c r="G305" s="255"/>
      <c r="H305" s="255"/>
      <c r="I305" s="255"/>
      <c r="J305" s="255"/>
      <c r="K305" s="255"/>
    </row>
  </sheetData>
  <sortState ref="A41:K60">
    <sortCondition descending="1" ref="K41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V186"/>
  <sheetViews>
    <sheetView workbookViewId="0">
      <selection activeCell="J31" sqref="J31"/>
    </sheetView>
  </sheetViews>
  <sheetFormatPr defaultRowHeight="13.5" x14ac:dyDescent="0.25"/>
  <cols>
    <col min="1" max="1" width="26.85546875" style="50" customWidth="1"/>
    <col min="2" max="2" width="6.140625" style="50" customWidth="1"/>
    <col min="3" max="4" width="6.85546875" style="50" customWidth="1"/>
    <col min="5" max="5" width="6.5703125" style="50" customWidth="1"/>
    <col min="6" max="6" width="7.7109375" style="50" customWidth="1"/>
    <col min="7" max="7" width="7.140625" style="50" customWidth="1"/>
    <col min="8" max="8" width="7.28515625" style="50" customWidth="1"/>
    <col min="9" max="9" width="7.5703125" style="50" customWidth="1"/>
    <col min="10" max="11" width="7.42578125" style="50" customWidth="1"/>
    <col min="12" max="12" width="16.140625" style="50" customWidth="1"/>
    <col min="13" max="13" width="15.7109375" style="50" customWidth="1"/>
    <col min="14" max="14" width="15.5703125" style="50" customWidth="1"/>
    <col min="15" max="17" width="9.7109375" style="50" customWidth="1"/>
    <col min="18" max="18" width="14" style="134" customWidth="1"/>
    <col min="19" max="19" width="15.5703125" style="63" customWidth="1"/>
    <col min="20" max="20" width="16.140625" style="50" customWidth="1"/>
    <col min="21" max="21" width="14.42578125" style="116" customWidth="1"/>
    <col min="22" max="16384" width="9.140625" style="116"/>
  </cols>
  <sheetData>
    <row r="1" spans="1:21" x14ac:dyDescent="0.25">
      <c r="A1" s="136" t="s">
        <v>42</v>
      </c>
      <c r="B1" s="137"/>
    </row>
    <row r="2" spans="1:21" ht="14.25" customHeight="1" x14ac:dyDescent="0.25"/>
    <row r="3" spans="1:21" x14ac:dyDescent="0.25">
      <c r="A3" s="138" t="s">
        <v>132</v>
      </c>
    </row>
    <row r="4" spans="1:21" ht="15.75" customHeight="1" x14ac:dyDescent="0.25">
      <c r="A4" s="65"/>
      <c r="B4" s="139"/>
      <c r="C4" s="139"/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142"/>
      <c r="T4" s="143"/>
    </row>
    <row r="5" spans="1:21" x14ac:dyDescent="0.25">
      <c r="A5" s="144" t="s">
        <v>43</v>
      </c>
      <c r="B5" s="145" t="s">
        <v>70</v>
      </c>
      <c r="C5" s="145" t="s">
        <v>92</v>
      </c>
      <c r="D5" s="145" t="s">
        <v>94</v>
      </c>
      <c r="E5" s="145" t="s">
        <v>95</v>
      </c>
      <c r="F5" s="146" t="s">
        <v>98</v>
      </c>
      <c r="G5" s="146" t="s">
        <v>103</v>
      </c>
      <c r="H5" s="146" t="s">
        <v>105</v>
      </c>
      <c r="I5" s="146" t="s">
        <v>106</v>
      </c>
      <c r="J5" s="146" t="s">
        <v>111</v>
      </c>
      <c r="K5" s="146" t="s">
        <v>114</v>
      </c>
      <c r="L5" s="147" t="s">
        <v>123</v>
      </c>
      <c r="M5" s="148" t="s">
        <v>124</v>
      </c>
      <c r="N5" s="148" t="s">
        <v>125</v>
      </c>
      <c r="O5" s="149"/>
      <c r="P5" s="149"/>
      <c r="Q5" s="149"/>
      <c r="R5" s="150"/>
      <c r="S5" s="150"/>
      <c r="T5" s="150"/>
      <c r="U5" s="150"/>
    </row>
    <row r="6" spans="1:21" x14ac:dyDescent="0.25">
      <c r="A6" s="144" t="s">
        <v>44</v>
      </c>
      <c r="B6" s="151">
        <v>651.99556355285495</v>
      </c>
      <c r="C6" s="151">
        <v>676.2702355353058</v>
      </c>
      <c r="D6" s="151">
        <v>875.01839675230258</v>
      </c>
      <c r="E6" s="151">
        <v>743.14907160445523</v>
      </c>
      <c r="F6" s="151">
        <v>716.72727381112657</v>
      </c>
      <c r="G6" s="151">
        <v>679.30980934064826</v>
      </c>
      <c r="H6" s="151">
        <v>732.93875669214344</v>
      </c>
      <c r="I6" s="151">
        <v>841.92176259639621</v>
      </c>
      <c r="J6" s="151">
        <v>739.97447281692416</v>
      </c>
      <c r="K6" s="151">
        <v>822.60465220444553</v>
      </c>
      <c r="L6" s="152">
        <f>K6/K$6*100</f>
        <v>100</v>
      </c>
      <c r="M6" s="153">
        <f>K6/J6-1</f>
        <v>0.11166625663851071</v>
      </c>
      <c r="N6" s="153">
        <f>K6/G6-1</f>
        <v>0.21094181313660432</v>
      </c>
      <c r="O6" s="154"/>
      <c r="P6" s="154"/>
      <c r="Q6" s="154"/>
      <c r="R6" s="154"/>
      <c r="S6" s="154"/>
      <c r="T6" s="154"/>
      <c r="U6" s="154"/>
    </row>
    <row r="7" spans="1:21" ht="12" customHeight="1" x14ac:dyDescent="0.25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7"/>
      <c r="M7" s="158"/>
      <c r="N7" s="159"/>
      <c r="O7" s="154"/>
      <c r="P7" s="154"/>
      <c r="Q7" s="154"/>
      <c r="R7" s="154"/>
      <c r="S7" s="154"/>
      <c r="T7" s="154"/>
      <c r="U7" s="154"/>
    </row>
    <row r="8" spans="1:21" x14ac:dyDescent="0.25">
      <c r="A8" s="160" t="s">
        <v>29</v>
      </c>
      <c r="B8" s="161">
        <v>117.98788419214382</v>
      </c>
      <c r="C8" s="161">
        <v>112.2675131292893</v>
      </c>
      <c r="D8" s="161">
        <v>171.59114775185898</v>
      </c>
      <c r="E8" s="161">
        <v>113.08863182611675</v>
      </c>
      <c r="F8" s="161">
        <v>127.79366533327838</v>
      </c>
      <c r="G8" s="161">
        <v>106.00799887027156</v>
      </c>
      <c r="H8" s="161">
        <v>141.77182184437521</v>
      </c>
      <c r="I8" s="161">
        <v>176.27712506967526</v>
      </c>
      <c r="J8" s="161">
        <v>166.31002001674813</v>
      </c>
      <c r="K8" s="161">
        <v>159.23372642433918</v>
      </c>
      <c r="L8" s="157">
        <f>K8/K$6*100</f>
        <v>19.357260623024551</v>
      </c>
      <c r="M8" s="162">
        <f t="shared" ref="M8:M27" si="0">K8/J8-1</f>
        <v>-4.2548810899645906E-2</v>
      </c>
      <c r="N8" s="162">
        <f>K8/G8-1</f>
        <v>0.5020916168713192</v>
      </c>
      <c r="O8" s="154"/>
      <c r="P8" s="154"/>
      <c r="Q8" s="154"/>
      <c r="R8" s="154"/>
      <c r="S8" s="154"/>
      <c r="T8" s="154"/>
      <c r="U8" s="154"/>
    </row>
    <row r="9" spans="1:21" x14ac:dyDescent="0.25">
      <c r="A9" s="160" t="s">
        <v>39</v>
      </c>
      <c r="B9" s="161">
        <v>70.255291273303058</v>
      </c>
      <c r="C9" s="161">
        <v>56.481536445805389</v>
      </c>
      <c r="D9" s="161">
        <v>86.304595982460654</v>
      </c>
      <c r="E9" s="161">
        <v>78.615091575558594</v>
      </c>
      <c r="F9" s="161">
        <v>67.603675479003499</v>
      </c>
      <c r="G9" s="161">
        <v>76.357145562526298</v>
      </c>
      <c r="H9" s="161">
        <v>67.475708497830198</v>
      </c>
      <c r="I9" s="161">
        <v>69.014038438259007</v>
      </c>
      <c r="J9" s="161">
        <v>80.742872503302422</v>
      </c>
      <c r="K9" s="161">
        <v>90.266389063880411</v>
      </c>
      <c r="L9" s="157">
        <f t="shared" ref="L9:L27" si="1">K9/K$6*100</f>
        <v>10.973240769059753</v>
      </c>
      <c r="M9" s="162">
        <f t="shared" si="0"/>
        <v>0.11794869646467521</v>
      </c>
      <c r="N9" s="162">
        <f t="shared" ref="N9:N27" si="2">K9/G9-1</f>
        <v>0.18216033874608772</v>
      </c>
      <c r="O9" s="154"/>
      <c r="P9" s="154"/>
      <c r="Q9" s="154"/>
      <c r="R9" s="154"/>
      <c r="S9" s="154"/>
      <c r="T9" s="154"/>
      <c r="U9" s="154"/>
    </row>
    <row r="10" spans="1:21" x14ac:dyDescent="0.25">
      <c r="A10" s="160" t="s">
        <v>24</v>
      </c>
      <c r="B10" s="161">
        <v>83.687398338132439</v>
      </c>
      <c r="C10" s="161">
        <v>79.027094705200312</v>
      </c>
      <c r="D10" s="161">
        <v>85.298759906642928</v>
      </c>
      <c r="E10" s="161">
        <v>88.370162414724263</v>
      </c>
      <c r="F10" s="161">
        <v>80.26332576674146</v>
      </c>
      <c r="G10" s="161">
        <v>74.097295795593425</v>
      </c>
      <c r="H10" s="161">
        <v>68.371379987619719</v>
      </c>
      <c r="I10" s="161">
        <v>82.310219013193844</v>
      </c>
      <c r="J10" s="161">
        <v>60.772595472955473</v>
      </c>
      <c r="K10" s="161">
        <v>69.091521657550999</v>
      </c>
      <c r="L10" s="157">
        <f t="shared" si="1"/>
        <v>8.3991163279221741</v>
      </c>
      <c r="M10" s="162">
        <f t="shared" si="0"/>
        <v>0.13688614283879885</v>
      </c>
      <c r="N10" s="162">
        <f t="shared" si="2"/>
        <v>-6.7556772272114651E-2</v>
      </c>
      <c r="O10" s="154"/>
      <c r="P10" s="154"/>
      <c r="Q10" s="154"/>
      <c r="R10" s="154"/>
      <c r="S10" s="154"/>
      <c r="T10" s="154"/>
      <c r="U10" s="154"/>
    </row>
    <row r="11" spans="1:21" x14ac:dyDescent="0.25">
      <c r="A11" s="160" t="s">
        <v>25</v>
      </c>
      <c r="B11" s="161">
        <v>35.63074789366074</v>
      </c>
      <c r="C11" s="161">
        <v>40.662083698566768</v>
      </c>
      <c r="D11" s="161">
        <v>44.113590552170102</v>
      </c>
      <c r="E11" s="161">
        <v>38.196532502742365</v>
      </c>
      <c r="F11" s="161">
        <v>38.083431160764768</v>
      </c>
      <c r="G11" s="161">
        <v>40.42738909525638</v>
      </c>
      <c r="H11" s="161">
        <v>41.418568449499169</v>
      </c>
      <c r="I11" s="161">
        <v>44.262346526163796</v>
      </c>
      <c r="J11" s="161">
        <v>39.734317544692026</v>
      </c>
      <c r="K11" s="161">
        <v>57.638662159163317</v>
      </c>
      <c r="L11" s="157">
        <f t="shared" si="1"/>
        <v>7.0068485516950521</v>
      </c>
      <c r="M11" s="162">
        <f t="shared" si="0"/>
        <v>0.45060153843923456</v>
      </c>
      <c r="N11" s="162">
        <f t="shared" si="2"/>
        <v>0.42573298570810869</v>
      </c>
      <c r="O11" s="154"/>
      <c r="P11" s="154"/>
      <c r="Q11" s="154"/>
      <c r="R11" s="154"/>
      <c r="S11" s="154"/>
      <c r="T11" s="154"/>
      <c r="U11" s="154"/>
    </row>
    <row r="12" spans="1:21" x14ac:dyDescent="0.25">
      <c r="A12" s="160" t="s">
        <v>36</v>
      </c>
      <c r="B12" s="161">
        <v>23.449645984960636</v>
      </c>
      <c r="C12" s="161">
        <v>24.491435005858119</v>
      </c>
      <c r="D12" s="161">
        <v>29.138365990490051</v>
      </c>
      <c r="E12" s="161">
        <v>29.081099132705049</v>
      </c>
      <c r="F12" s="161">
        <v>28.089545063012455</v>
      </c>
      <c r="G12" s="161">
        <v>32.266291036883416</v>
      </c>
      <c r="H12" s="161">
        <v>36.182571061698837</v>
      </c>
      <c r="I12" s="161">
        <v>38.007457696804707</v>
      </c>
      <c r="J12" s="161">
        <v>37.381596509796857</v>
      </c>
      <c r="K12" s="161">
        <v>55.682318510159838</v>
      </c>
      <c r="L12" s="157">
        <f t="shared" si="1"/>
        <v>6.7690254803374081</v>
      </c>
      <c r="M12" s="162">
        <f t="shared" si="0"/>
        <v>0.48956501886073234</v>
      </c>
      <c r="N12" s="162">
        <f t="shared" si="2"/>
        <v>0.72571177909818307</v>
      </c>
      <c r="O12" s="154"/>
      <c r="P12" s="154"/>
      <c r="Q12" s="154"/>
      <c r="R12" s="154"/>
      <c r="S12" s="154"/>
      <c r="T12" s="154"/>
      <c r="U12" s="154"/>
    </row>
    <row r="13" spans="1:21" x14ac:dyDescent="0.25">
      <c r="A13" s="160" t="s">
        <v>37</v>
      </c>
      <c r="B13" s="161">
        <v>21.201184484477498</v>
      </c>
      <c r="C13" s="161">
        <v>17.600932118465121</v>
      </c>
      <c r="D13" s="161">
        <v>25.907121778744553</v>
      </c>
      <c r="E13" s="161">
        <v>14.793740833527233</v>
      </c>
      <c r="F13" s="161">
        <v>21.680727064249233</v>
      </c>
      <c r="G13" s="161">
        <v>15.741164206209202</v>
      </c>
      <c r="H13" s="161">
        <v>14.752376774322091</v>
      </c>
      <c r="I13" s="161">
        <v>17.227811171177361</v>
      </c>
      <c r="J13" s="161">
        <v>16.953254000294049</v>
      </c>
      <c r="K13" s="161">
        <v>48.773149115290458</v>
      </c>
      <c r="L13" s="157">
        <f t="shared" si="1"/>
        <v>5.9291117530865423</v>
      </c>
      <c r="M13" s="162">
        <f t="shared" si="0"/>
        <v>1.8769196234802181</v>
      </c>
      <c r="N13" s="162">
        <f t="shared" si="2"/>
        <v>2.0984461172224846</v>
      </c>
      <c r="O13" s="154"/>
      <c r="P13" s="154"/>
      <c r="Q13" s="154"/>
      <c r="R13" s="154"/>
      <c r="S13" s="154"/>
      <c r="T13" s="154"/>
      <c r="U13" s="154"/>
    </row>
    <row r="14" spans="1:21" x14ac:dyDescent="0.25">
      <c r="A14" s="160" t="s">
        <v>93</v>
      </c>
      <c r="B14" s="161">
        <v>27.55441002296212</v>
      </c>
      <c r="C14" s="161">
        <v>39.556093037165304</v>
      </c>
      <c r="D14" s="161">
        <v>34.670009273432299</v>
      </c>
      <c r="E14" s="161">
        <v>19.13622767167853</v>
      </c>
      <c r="F14" s="161">
        <v>24.886624256042623</v>
      </c>
      <c r="G14" s="161">
        <v>21.057145820787149</v>
      </c>
      <c r="H14" s="161">
        <v>33.107332868746411</v>
      </c>
      <c r="I14" s="161">
        <v>24.770509217160491</v>
      </c>
      <c r="J14" s="161">
        <v>18.03464832514506</v>
      </c>
      <c r="K14" s="161">
        <v>48.618207340267375</v>
      </c>
      <c r="L14" s="157">
        <f t="shared" si="1"/>
        <v>5.9102762438771235</v>
      </c>
      <c r="M14" s="162">
        <f t="shared" si="0"/>
        <v>1.6958223117930591</v>
      </c>
      <c r="N14" s="162">
        <f t="shared" si="2"/>
        <v>1.3088697658289736</v>
      </c>
      <c r="O14" s="154"/>
      <c r="P14" s="154"/>
      <c r="Q14" s="154"/>
      <c r="R14" s="154"/>
      <c r="S14" s="154"/>
      <c r="T14" s="154"/>
      <c r="U14" s="154"/>
    </row>
    <row r="15" spans="1:21" x14ac:dyDescent="0.25">
      <c r="A15" s="160" t="s">
        <v>30</v>
      </c>
      <c r="B15" s="161">
        <v>9.6552806904355748</v>
      </c>
      <c r="C15" s="161">
        <v>14.194823970942926</v>
      </c>
      <c r="D15" s="161">
        <v>17.277077549175967</v>
      </c>
      <c r="E15" s="161">
        <v>9.5259969154827839</v>
      </c>
      <c r="F15" s="161">
        <v>8.7155543710907022</v>
      </c>
      <c r="G15" s="161">
        <v>7.7916499584628856</v>
      </c>
      <c r="H15" s="161">
        <v>9.2359182499027952</v>
      </c>
      <c r="I15" s="161">
        <v>12.461437264207694</v>
      </c>
      <c r="J15" s="161">
        <v>15.556648175897195</v>
      </c>
      <c r="K15" s="161">
        <v>38.65109181854293</v>
      </c>
      <c r="L15" s="157">
        <f t="shared" si="1"/>
        <v>4.6986230523939225</v>
      </c>
      <c r="M15" s="162">
        <f t="shared" si="0"/>
        <v>1.484538531791654</v>
      </c>
      <c r="N15" s="162">
        <f t="shared" si="2"/>
        <v>3.9605785712385764</v>
      </c>
      <c r="O15" s="154"/>
      <c r="P15" s="154"/>
      <c r="Q15" s="154"/>
      <c r="R15" s="154"/>
      <c r="S15" s="154"/>
      <c r="T15" s="154"/>
      <c r="U15" s="154"/>
    </row>
    <row r="16" spans="1:21" x14ac:dyDescent="0.25">
      <c r="A16" s="160" t="s">
        <v>34</v>
      </c>
      <c r="B16" s="161">
        <v>4.7435701394540803</v>
      </c>
      <c r="C16" s="161">
        <v>3.0181449022565903</v>
      </c>
      <c r="D16" s="161">
        <v>13.835136455974313</v>
      </c>
      <c r="E16" s="161">
        <v>9.5214470785003051</v>
      </c>
      <c r="F16" s="161">
        <v>12.118006688599184</v>
      </c>
      <c r="G16" s="161">
        <v>18.756282194463008</v>
      </c>
      <c r="H16" s="161">
        <v>27.116025161466911</v>
      </c>
      <c r="I16" s="161">
        <v>20.871063540396069</v>
      </c>
      <c r="J16" s="161">
        <v>28.324870083949037</v>
      </c>
      <c r="K16" s="161">
        <v>29.447020542753425</v>
      </c>
      <c r="L16" s="157">
        <f t="shared" si="1"/>
        <v>3.5797293953833402</v>
      </c>
      <c r="M16" s="162">
        <f t="shared" si="0"/>
        <v>3.9617144067336074E-2</v>
      </c>
      <c r="N16" s="162">
        <f t="shared" si="2"/>
        <v>0.56998173931539586</v>
      </c>
      <c r="O16" s="154"/>
      <c r="P16" s="154"/>
      <c r="Q16" s="154"/>
      <c r="R16" s="154"/>
      <c r="S16" s="154"/>
      <c r="T16" s="154"/>
      <c r="U16" s="154"/>
    </row>
    <row r="17" spans="1:22" x14ac:dyDescent="0.25">
      <c r="A17" s="160" t="s">
        <v>41</v>
      </c>
      <c r="B17" s="161">
        <v>11.900349212934426</v>
      </c>
      <c r="C17" s="161">
        <v>23.451158346635378</v>
      </c>
      <c r="D17" s="161">
        <v>13.165058879982185</v>
      </c>
      <c r="E17" s="161">
        <v>14.588456451514119</v>
      </c>
      <c r="F17" s="161">
        <v>17.245502606926674</v>
      </c>
      <c r="G17" s="161">
        <v>8.0426130322891165</v>
      </c>
      <c r="H17" s="161">
        <v>12.161222085817929</v>
      </c>
      <c r="I17" s="161">
        <v>12.224223356422264</v>
      </c>
      <c r="J17" s="161">
        <v>13.353738216921213</v>
      </c>
      <c r="K17" s="161">
        <v>22.043711814033795</v>
      </c>
      <c r="L17" s="157">
        <f t="shared" si="1"/>
        <v>2.6797455806942332</v>
      </c>
      <c r="M17" s="162">
        <f t="shared" si="0"/>
        <v>0.65075213067312232</v>
      </c>
      <c r="N17" s="162">
        <f t="shared" si="2"/>
        <v>1.7408644088101348</v>
      </c>
      <c r="O17" s="154"/>
      <c r="P17" s="154"/>
      <c r="Q17" s="154"/>
      <c r="R17" s="154"/>
      <c r="S17" s="154"/>
      <c r="T17" s="154"/>
      <c r="U17" s="154"/>
    </row>
    <row r="18" spans="1:22" x14ac:dyDescent="0.25">
      <c r="A18" s="160" t="s">
        <v>102</v>
      </c>
      <c r="B18" s="161">
        <v>2.7409442595278897</v>
      </c>
      <c r="C18" s="161">
        <v>5.9624614958875002</v>
      </c>
      <c r="D18" s="161">
        <v>9.1056653654120172</v>
      </c>
      <c r="E18" s="161">
        <v>7.0059834990329124</v>
      </c>
      <c r="F18" s="161">
        <v>10.463567913001024</v>
      </c>
      <c r="G18" s="161">
        <v>10.771798087954311</v>
      </c>
      <c r="H18" s="161">
        <v>14.29240412187559</v>
      </c>
      <c r="I18" s="161">
        <v>8.9151421968483806</v>
      </c>
      <c r="J18" s="161">
        <v>14.960886967386996</v>
      </c>
      <c r="K18" s="161">
        <v>20.009239603540081</v>
      </c>
      <c r="L18" s="157">
        <f t="shared" si="1"/>
        <v>2.432424804542328</v>
      </c>
      <c r="M18" s="162">
        <f t="shared" si="0"/>
        <v>0.33743672064082242</v>
      </c>
      <c r="N18" s="162">
        <f t="shared" si="2"/>
        <v>0.85755798986945808</v>
      </c>
      <c r="O18" s="154"/>
      <c r="P18" s="154"/>
      <c r="Q18" s="154"/>
      <c r="R18" s="154"/>
      <c r="S18" s="154"/>
      <c r="T18" s="154"/>
      <c r="U18" s="154"/>
    </row>
    <row r="19" spans="1:22" x14ac:dyDescent="0.25">
      <c r="A19" s="160" t="s">
        <v>32</v>
      </c>
      <c r="B19" s="161">
        <v>17.500198166595595</v>
      </c>
      <c r="C19" s="161">
        <v>20.915593792943447</v>
      </c>
      <c r="D19" s="161">
        <v>26.428385536955197</v>
      </c>
      <c r="E19" s="161">
        <v>27.618945632841157</v>
      </c>
      <c r="F19" s="161">
        <v>15.350484418678652</v>
      </c>
      <c r="G19" s="161">
        <v>14.830459100858324</v>
      </c>
      <c r="H19" s="161">
        <v>14.891290515613118</v>
      </c>
      <c r="I19" s="161">
        <v>20.317121511132544</v>
      </c>
      <c r="J19" s="161">
        <v>16.160554424519422</v>
      </c>
      <c r="K19" s="161">
        <v>14.166458927249488</v>
      </c>
      <c r="L19" s="157">
        <f t="shared" si="1"/>
        <v>1.722146706718191</v>
      </c>
      <c r="M19" s="162">
        <f t="shared" si="0"/>
        <v>-0.12339276517917075</v>
      </c>
      <c r="N19" s="162">
        <f t="shared" si="2"/>
        <v>-4.4772732192114417E-2</v>
      </c>
      <c r="O19" s="154"/>
      <c r="P19" s="154"/>
      <c r="Q19" s="154"/>
      <c r="R19" s="154"/>
      <c r="S19" s="154"/>
      <c r="T19" s="154"/>
      <c r="U19" s="154"/>
    </row>
    <row r="20" spans="1:22" x14ac:dyDescent="0.25">
      <c r="A20" s="160" t="s">
        <v>35</v>
      </c>
      <c r="B20" s="161">
        <v>17.617105965793488</v>
      </c>
      <c r="C20" s="161">
        <v>15.548112229686319</v>
      </c>
      <c r="D20" s="161">
        <v>27.304202228055104</v>
      </c>
      <c r="E20" s="161">
        <v>19.010855056213348</v>
      </c>
      <c r="F20" s="161">
        <v>18.462403899824405</v>
      </c>
      <c r="G20" s="161">
        <v>18.125384381670838</v>
      </c>
      <c r="H20" s="161">
        <v>12.966630623849669</v>
      </c>
      <c r="I20" s="161">
        <v>21.945590981044695</v>
      </c>
      <c r="J20" s="161">
        <v>16.748626465148774</v>
      </c>
      <c r="K20" s="161">
        <v>13.162128028607048</v>
      </c>
      <c r="L20" s="157">
        <f t="shared" si="1"/>
        <v>1.6000551411099735</v>
      </c>
      <c r="M20" s="162">
        <f t="shared" si="0"/>
        <v>-0.21413686931311404</v>
      </c>
      <c r="N20" s="162">
        <f t="shared" si="2"/>
        <v>-0.27382902610787363</v>
      </c>
      <c r="O20" s="154"/>
      <c r="P20" s="154"/>
      <c r="Q20" s="154"/>
      <c r="R20" s="154"/>
      <c r="S20" s="154"/>
      <c r="T20" s="154"/>
      <c r="U20" s="154"/>
    </row>
    <row r="21" spans="1:22" x14ac:dyDescent="0.25">
      <c r="A21" s="160" t="s">
        <v>33</v>
      </c>
      <c r="B21" s="161">
        <v>11.403612107754677</v>
      </c>
      <c r="C21" s="161">
        <v>13.886726762929628</v>
      </c>
      <c r="D21" s="161">
        <v>18.782211600447791</v>
      </c>
      <c r="E21" s="161">
        <v>12.587512399386805</v>
      </c>
      <c r="F21" s="161">
        <v>11.781131400953353</v>
      </c>
      <c r="G21" s="161">
        <v>12.59660226808006</v>
      </c>
      <c r="H21" s="161">
        <v>22.649025877588201</v>
      </c>
      <c r="I21" s="161">
        <v>20.591015024227243</v>
      </c>
      <c r="J21" s="161">
        <v>13.033375077990955</v>
      </c>
      <c r="K21" s="161">
        <v>11.053973787665546</v>
      </c>
      <c r="L21" s="157">
        <f t="shared" si="1"/>
        <v>1.3437772030637938</v>
      </c>
      <c r="M21" s="162">
        <f t="shared" si="0"/>
        <v>-0.15187173533185283</v>
      </c>
      <c r="N21" s="162">
        <f t="shared" si="2"/>
        <v>-0.12246385553694528</v>
      </c>
      <c r="O21" s="154"/>
      <c r="P21" s="154"/>
      <c r="Q21" s="154"/>
      <c r="R21" s="154"/>
      <c r="S21" s="154"/>
      <c r="T21" s="154"/>
      <c r="U21" s="154"/>
    </row>
    <row r="22" spans="1:22" x14ac:dyDescent="0.25">
      <c r="A22" s="50" t="s">
        <v>128</v>
      </c>
      <c r="B22" s="113">
        <v>0.15190864563496698</v>
      </c>
      <c r="C22" s="113">
        <v>0.51852498969777161</v>
      </c>
      <c r="D22" s="113">
        <v>0.87697297950902231</v>
      </c>
      <c r="E22" s="113">
        <v>0.78165397290336724</v>
      </c>
      <c r="F22" s="113">
        <v>5.1205689109961643</v>
      </c>
      <c r="G22" s="113">
        <v>3.714126471652075</v>
      </c>
      <c r="H22" s="113">
        <v>2.6730238407146905</v>
      </c>
      <c r="I22" s="113">
        <v>2.8473206561855893</v>
      </c>
      <c r="J22" s="113">
        <v>3.5905259827683222</v>
      </c>
      <c r="K22" s="161">
        <v>9.6633623795345898</v>
      </c>
      <c r="L22" s="157">
        <f t="shared" si="1"/>
        <v>1.1747274165832109</v>
      </c>
      <c r="M22" s="162">
        <f t="shared" si="0"/>
        <v>1.6913500768163403</v>
      </c>
      <c r="N22" s="162">
        <f t="shared" si="2"/>
        <v>1.6017860332139535</v>
      </c>
      <c r="O22" s="154"/>
      <c r="P22" s="154"/>
      <c r="Q22" s="154"/>
      <c r="R22" s="154"/>
      <c r="S22" s="154"/>
      <c r="T22" s="154"/>
      <c r="U22" s="154"/>
    </row>
    <row r="23" spans="1:22" x14ac:dyDescent="0.25">
      <c r="A23" s="50" t="s">
        <v>101</v>
      </c>
      <c r="B23" s="161">
        <v>11.618161219433816</v>
      </c>
      <c r="C23" s="161">
        <v>19.012966584211096</v>
      </c>
      <c r="D23" s="161">
        <v>14.163194287346467</v>
      </c>
      <c r="E23" s="161">
        <v>8.2667704911551763</v>
      </c>
      <c r="F23" s="161">
        <v>8.3354175392606251</v>
      </c>
      <c r="G23" s="161">
        <v>9.3827904277682226</v>
      </c>
      <c r="H23" s="161">
        <v>8.4895780630924857</v>
      </c>
      <c r="I23" s="161">
        <v>7.4619713388350624</v>
      </c>
      <c r="J23" s="161">
        <v>8.6073406356231104</v>
      </c>
      <c r="K23" s="161">
        <v>9.5057824590152755</v>
      </c>
      <c r="L23" s="157">
        <f t="shared" si="1"/>
        <v>1.1555712010066241</v>
      </c>
      <c r="M23" s="162">
        <f t="shared" si="0"/>
        <v>0.10438088387878985</v>
      </c>
      <c r="N23" s="162">
        <f t="shared" si="2"/>
        <v>1.31082573136303E-2</v>
      </c>
      <c r="O23" s="154"/>
      <c r="P23" s="154"/>
      <c r="Q23" s="154"/>
      <c r="R23" s="154"/>
      <c r="S23" s="154"/>
      <c r="T23" s="154"/>
      <c r="U23" s="154"/>
    </row>
    <row r="24" spans="1:22" x14ac:dyDescent="0.25">
      <c r="A24" s="50" t="s">
        <v>109</v>
      </c>
      <c r="B24" s="161">
        <v>20.128410044948019</v>
      </c>
      <c r="C24" s="161">
        <v>11.540146302123755</v>
      </c>
      <c r="D24" s="161">
        <v>10.970788877508678</v>
      </c>
      <c r="E24" s="161">
        <v>13.177012636156707</v>
      </c>
      <c r="F24" s="161">
        <v>14.978762804159325</v>
      </c>
      <c r="G24" s="161">
        <v>10.558577132936728</v>
      </c>
      <c r="H24" s="161">
        <v>6.1721534716613666</v>
      </c>
      <c r="I24" s="161">
        <v>11.677523816473656</v>
      </c>
      <c r="J24" s="161">
        <v>9.2088106652690396</v>
      </c>
      <c r="K24" s="161">
        <v>8.0500619779582472</v>
      </c>
      <c r="L24" s="157">
        <f t="shared" si="1"/>
        <v>0.97860642489504546</v>
      </c>
      <c r="M24" s="162">
        <f t="shared" si="0"/>
        <v>-0.12583043885145828</v>
      </c>
      <c r="N24" s="43">
        <f t="shared" si="2"/>
        <v>-0.23758079553667766</v>
      </c>
      <c r="O24" s="154"/>
      <c r="P24" s="154"/>
      <c r="Q24" s="154"/>
      <c r="R24" s="154"/>
      <c r="S24" s="154"/>
      <c r="T24" s="154"/>
      <c r="U24" s="154"/>
    </row>
    <row r="25" spans="1:22" x14ac:dyDescent="0.25">
      <c r="A25" s="50" t="s">
        <v>129</v>
      </c>
      <c r="B25" s="113">
        <v>4.6193056561543511</v>
      </c>
      <c r="C25" s="113">
        <v>5.0119895657507231E-4</v>
      </c>
      <c r="D25" s="113">
        <v>2.4824493510269981E-4</v>
      </c>
      <c r="E25" s="113">
        <v>3.5075240524444683E-2</v>
      </c>
      <c r="F25" s="113">
        <v>2.3904373008102673</v>
      </c>
      <c r="G25" s="113">
        <v>3.0111213824134467E-3</v>
      </c>
      <c r="H25" s="113">
        <v>1.3387453363207286E-3</v>
      </c>
      <c r="I25" s="113">
        <v>0.10555419626749828</v>
      </c>
      <c r="J25" s="113">
        <v>4.9447820689553432E-3</v>
      </c>
      <c r="K25" s="161">
        <v>7.4179056028487294</v>
      </c>
      <c r="L25" s="157">
        <f t="shared" si="1"/>
        <v>0.90175828485408627</v>
      </c>
      <c r="M25" s="162">
        <f t="shared" si="0"/>
        <v>1499.1481358339963</v>
      </c>
      <c r="N25" s="162">
        <f t="shared" si="2"/>
        <v>2462.5026824801052</v>
      </c>
      <c r="O25" s="154"/>
      <c r="P25" s="154"/>
      <c r="Q25" s="154"/>
      <c r="R25" s="154"/>
      <c r="S25" s="154"/>
      <c r="T25" s="154"/>
      <c r="U25" s="154"/>
    </row>
    <row r="26" spans="1:22" x14ac:dyDescent="0.25">
      <c r="A26" s="50" t="s">
        <v>130</v>
      </c>
      <c r="B26" s="113">
        <v>5.292335229982827</v>
      </c>
      <c r="C26" s="113">
        <v>7.7638734257259667</v>
      </c>
      <c r="D26" s="113">
        <v>8.6434654594304927</v>
      </c>
      <c r="E26" s="113">
        <v>12.009811183584977</v>
      </c>
      <c r="F26" s="113">
        <v>13.187264339783727</v>
      </c>
      <c r="G26" s="113">
        <v>5.0374699235704403</v>
      </c>
      <c r="H26" s="113">
        <v>6.3475856283963177</v>
      </c>
      <c r="I26" s="113">
        <v>6.6405288128514552</v>
      </c>
      <c r="J26" s="113">
        <v>7.5292506023960115</v>
      </c>
      <c r="K26" s="161">
        <v>7.1205731437102964</v>
      </c>
      <c r="L26" s="157">
        <f t="shared" si="1"/>
        <v>0.86561304080013757</v>
      </c>
      <c r="M26" s="162">
        <v>0</v>
      </c>
      <c r="N26" s="162">
        <f t="shared" si="2"/>
        <v>0.41352171858991493</v>
      </c>
      <c r="O26" s="154"/>
      <c r="P26" s="154"/>
      <c r="Q26" s="154"/>
      <c r="R26" s="154"/>
      <c r="S26" s="154"/>
      <c r="T26" s="154"/>
      <c r="U26" s="154"/>
    </row>
    <row r="27" spans="1:22" x14ac:dyDescent="0.25">
      <c r="A27" s="50" t="s">
        <v>131</v>
      </c>
      <c r="B27" s="113">
        <v>0.22515679541757377</v>
      </c>
      <c r="C27" s="113">
        <v>0.33081448501738042</v>
      </c>
      <c r="D27" s="113">
        <v>0.34318275709536694</v>
      </c>
      <c r="E27" s="113">
        <v>2.1767334143095101E-2</v>
      </c>
      <c r="F27" s="113">
        <v>0.37872657175342572</v>
      </c>
      <c r="G27" s="113">
        <v>0.53881981112525934</v>
      </c>
      <c r="H27" s="113">
        <v>9.6772699721448809</v>
      </c>
      <c r="I27" s="113">
        <v>5.0623814656215567</v>
      </c>
      <c r="J27" s="113">
        <v>0.52494437296221919</v>
      </c>
      <c r="K27" s="161">
        <v>7.1066465940957571</v>
      </c>
      <c r="L27" s="157">
        <f t="shared" si="1"/>
        <v>0.86392005868810851</v>
      </c>
      <c r="M27" s="162">
        <f t="shared" si="0"/>
        <v>12.537904128762287</v>
      </c>
      <c r="N27" s="162">
        <f t="shared" si="2"/>
        <v>12.189282293192587</v>
      </c>
      <c r="O27" s="154"/>
      <c r="P27" s="154"/>
      <c r="Q27" s="154"/>
      <c r="R27" s="154"/>
      <c r="S27" s="154"/>
      <c r="T27" s="154"/>
      <c r="U27" s="154"/>
    </row>
    <row r="28" spans="1:22" x14ac:dyDescent="0.25">
      <c r="A28" s="163" t="s">
        <v>117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5"/>
      <c r="M28" s="165"/>
      <c r="N28" s="165"/>
      <c r="O28" s="166"/>
      <c r="P28" s="166"/>
      <c r="Q28" s="166"/>
      <c r="R28" s="161"/>
      <c r="S28" s="162"/>
      <c r="T28" s="134"/>
      <c r="V28" s="167"/>
    </row>
    <row r="29" spans="1:22" x14ac:dyDescent="0.25">
      <c r="L29" s="166"/>
      <c r="M29" s="166"/>
      <c r="N29" s="166"/>
      <c r="O29" s="166"/>
      <c r="P29" s="166"/>
      <c r="Q29" s="166"/>
      <c r="S29" s="168"/>
      <c r="T29" s="134"/>
      <c r="V29" s="167"/>
    </row>
    <row r="30" spans="1:22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S30" s="134"/>
      <c r="T30" s="134"/>
    </row>
    <row r="31" spans="1:22" x14ac:dyDescent="0.25">
      <c r="A31" s="101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S31" s="134"/>
      <c r="T31" s="134"/>
    </row>
    <row r="32" spans="1:22" x14ac:dyDescent="0.25">
      <c r="B32" s="168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S32" s="134"/>
      <c r="T32" s="134"/>
    </row>
    <row r="33" spans="2:20" x14ac:dyDescent="0.25">
      <c r="B33" s="168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S33" s="134"/>
      <c r="T33" s="134"/>
    </row>
    <row r="34" spans="2:20" x14ac:dyDescent="0.25">
      <c r="B34" s="168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S34" s="134"/>
      <c r="T34" s="134"/>
    </row>
    <row r="35" spans="2:20" x14ac:dyDescent="0.25">
      <c r="B35" s="168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S35" s="134"/>
      <c r="T35" s="134"/>
    </row>
    <row r="36" spans="2:20" x14ac:dyDescent="0.25">
      <c r="B36" s="168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S36" s="134"/>
      <c r="T36" s="134"/>
    </row>
    <row r="37" spans="2:20" x14ac:dyDescent="0.25">
      <c r="B37" s="168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S37" s="134"/>
      <c r="T37" s="134"/>
    </row>
    <row r="38" spans="2:20" x14ac:dyDescent="0.25">
      <c r="B38" s="168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S38" s="134"/>
      <c r="T38" s="134"/>
    </row>
    <row r="39" spans="2:20" x14ac:dyDescent="0.25">
      <c r="B39" s="168"/>
      <c r="C39" s="63"/>
      <c r="D39" s="63"/>
      <c r="E39" s="63"/>
      <c r="F39" s="63"/>
      <c r="G39" s="63"/>
      <c r="H39" s="63"/>
      <c r="I39" s="63"/>
      <c r="J39" s="63"/>
      <c r="K39" s="63"/>
      <c r="L39" s="134"/>
      <c r="M39" s="134"/>
      <c r="N39" s="134"/>
      <c r="O39" s="134"/>
      <c r="P39" s="134"/>
      <c r="Q39" s="134"/>
      <c r="S39" s="134"/>
      <c r="T39" s="134"/>
    </row>
    <row r="40" spans="2:20" x14ac:dyDescent="0.25">
      <c r="B40" s="168"/>
      <c r="C40" s="63"/>
      <c r="D40" s="63"/>
      <c r="E40" s="63"/>
      <c r="F40" s="63"/>
      <c r="G40" s="63"/>
      <c r="H40" s="63"/>
      <c r="I40" s="63"/>
      <c r="J40" s="63"/>
      <c r="K40" s="63"/>
      <c r="L40" s="134"/>
      <c r="M40" s="134"/>
      <c r="N40" s="134"/>
      <c r="O40" s="134"/>
      <c r="P40" s="134"/>
      <c r="Q40" s="134"/>
      <c r="S40" s="134"/>
      <c r="T40" s="134"/>
    </row>
    <row r="41" spans="2:20" x14ac:dyDescent="0.25">
      <c r="B41" s="168"/>
      <c r="C41" s="63"/>
      <c r="D41" s="63"/>
      <c r="E41" s="63"/>
      <c r="F41" s="63"/>
      <c r="G41" s="63"/>
      <c r="H41" s="63"/>
      <c r="I41" s="63"/>
      <c r="J41" s="63"/>
      <c r="K41" s="63"/>
      <c r="L41" s="134"/>
      <c r="M41" s="134"/>
      <c r="N41" s="134"/>
      <c r="O41" s="134"/>
      <c r="P41" s="134"/>
      <c r="Q41" s="134"/>
      <c r="S41" s="134"/>
      <c r="T41" s="134"/>
    </row>
    <row r="42" spans="2:20" x14ac:dyDescent="0.25">
      <c r="B42" s="168"/>
      <c r="C42" s="63"/>
      <c r="D42" s="63"/>
      <c r="E42" s="63"/>
      <c r="F42" s="63"/>
      <c r="G42" s="63"/>
      <c r="H42" s="63"/>
      <c r="I42" s="63"/>
      <c r="J42" s="63"/>
      <c r="K42" s="63"/>
      <c r="L42" s="134"/>
      <c r="M42" s="134"/>
      <c r="N42" s="134"/>
      <c r="O42" s="134"/>
      <c r="P42" s="134"/>
      <c r="Q42" s="134"/>
      <c r="S42" s="134"/>
      <c r="T42" s="134"/>
    </row>
    <row r="43" spans="2:20" x14ac:dyDescent="0.25">
      <c r="B43" s="168"/>
      <c r="C43" s="63"/>
      <c r="D43" s="63"/>
      <c r="E43" s="63"/>
      <c r="F43" s="63"/>
      <c r="G43" s="63"/>
      <c r="H43" s="63"/>
      <c r="I43" s="63"/>
      <c r="J43" s="63"/>
      <c r="K43" s="63"/>
      <c r="L43" s="134"/>
      <c r="M43" s="134"/>
      <c r="N43" s="134"/>
      <c r="O43" s="134"/>
      <c r="P43" s="134"/>
      <c r="Q43" s="134"/>
      <c r="S43" s="134"/>
      <c r="T43" s="134"/>
    </row>
    <row r="44" spans="2:20" x14ac:dyDescent="0.25">
      <c r="B44" s="168"/>
      <c r="C44" s="63"/>
      <c r="D44" s="63"/>
      <c r="E44" s="63"/>
      <c r="F44" s="63"/>
      <c r="G44" s="63"/>
      <c r="H44" s="63"/>
      <c r="I44" s="63"/>
      <c r="J44" s="63"/>
      <c r="K44" s="63"/>
      <c r="S44" s="134"/>
      <c r="T44" s="134"/>
    </row>
    <row r="45" spans="2:20" x14ac:dyDescent="0.25">
      <c r="B45" s="168"/>
      <c r="C45" s="63"/>
      <c r="D45" s="63"/>
      <c r="E45" s="63"/>
      <c r="F45" s="63"/>
      <c r="G45" s="63"/>
      <c r="H45" s="63"/>
      <c r="I45" s="63"/>
      <c r="J45" s="63"/>
      <c r="K45" s="63"/>
      <c r="S45" s="134"/>
      <c r="T45" s="134"/>
    </row>
    <row r="46" spans="2:20" x14ac:dyDescent="0.25">
      <c r="B46" s="168"/>
      <c r="C46" s="63"/>
      <c r="D46" s="63"/>
      <c r="E46" s="63"/>
      <c r="F46" s="63"/>
      <c r="G46" s="63"/>
      <c r="H46" s="63"/>
      <c r="I46" s="63"/>
      <c r="J46" s="63"/>
      <c r="K46" s="63"/>
      <c r="S46" s="134"/>
      <c r="T46" s="134"/>
    </row>
    <row r="47" spans="2:20" x14ac:dyDescent="0.25">
      <c r="B47" s="168"/>
      <c r="C47" s="63"/>
      <c r="D47" s="63"/>
      <c r="E47" s="63"/>
      <c r="F47" s="63"/>
      <c r="G47" s="63"/>
      <c r="H47" s="63"/>
      <c r="I47" s="63"/>
      <c r="J47" s="63"/>
      <c r="K47" s="63"/>
      <c r="S47" s="134"/>
      <c r="T47" s="134"/>
    </row>
    <row r="48" spans="2:20" x14ac:dyDescent="0.25">
      <c r="B48" s="168"/>
      <c r="C48" s="63"/>
      <c r="D48" s="63"/>
      <c r="E48" s="63"/>
      <c r="F48" s="63"/>
      <c r="G48" s="63"/>
      <c r="H48" s="63"/>
      <c r="I48" s="63"/>
      <c r="J48" s="63"/>
      <c r="K48" s="63"/>
      <c r="S48" s="116"/>
      <c r="T48" s="116"/>
    </row>
    <row r="49" spans="2:21" x14ac:dyDescent="0.25">
      <c r="B49" s="168"/>
      <c r="C49" s="63"/>
      <c r="D49" s="63"/>
      <c r="E49" s="63"/>
      <c r="F49" s="63"/>
      <c r="G49" s="63"/>
      <c r="H49" s="63"/>
      <c r="I49" s="63"/>
      <c r="J49" s="63"/>
      <c r="K49" s="63"/>
      <c r="S49" s="116"/>
      <c r="T49" s="116"/>
    </row>
    <row r="50" spans="2:21" x14ac:dyDescent="0.25">
      <c r="B50" s="168"/>
      <c r="C50" s="63"/>
      <c r="D50" s="63"/>
      <c r="E50" s="63"/>
      <c r="F50" s="63"/>
      <c r="G50" s="63"/>
      <c r="H50" s="63"/>
      <c r="I50" s="63"/>
      <c r="J50" s="63"/>
      <c r="K50" s="63"/>
      <c r="S50" s="169"/>
      <c r="T50" s="116"/>
    </row>
    <row r="51" spans="2:21" x14ac:dyDescent="0.25">
      <c r="B51" s="168"/>
      <c r="C51" s="63"/>
      <c r="D51" s="63"/>
      <c r="E51" s="63"/>
      <c r="F51" s="63"/>
      <c r="G51" s="63"/>
      <c r="H51" s="63"/>
      <c r="I51" s="63"/>
      <c r="J51" s="63"/>
      <c r="K51" s="63"/>
      <c r="S51" s="170"/>
      <c r="T51" s="169"/>
    </row>
    <row r="52" spans="2:2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S52" s="167"/>
      <c r="T52" s="116"/>
    </row>
    <row r="53" spans="2:21" x14ac:dyDescent="0.2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S53" s="168"/>
      <c r="T53" s="134"/>
    </row>
    <row r="54" spans="2:21" x14ac:dyDescent="0.2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S54" s="168"/>
      <c r="T54" s="134"/>
    </row>
    <row r="55" spans="2:21" x14ac:dyDescent="0.2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S55" s="168"/>
      <c r="T55" s="134"/>
      <c r="U55" s="171"/>
    </row>
    <row r="56" spans="2:21" x14ac:dyDescent="0.2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S56" s="172"/>
      <c r="T56" s="173"/>
      <c r="U56" s="171"/>
    </row>
    <row r="57" spans="2:21" x14ac:dyDescent="0.25"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S57" s="172"/>
      <c r="T57" s="173"/>
      <c r="U57" s="171"/>
    </row>
    <row r="58" spans="2:21" x14ac:dyDescent="0.25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S58" s="172"/>
      <c r="T58" s="173"/>
      <c r="U58" s="171"/>
    </row>
    <row r="59" spans="2:21" x14ac:dyDescent="0.25"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S59" s="172"/>
      <c r="T59" s="173"/>
      <c r="U59" s="171"/>
    </row>
    <row r="60" spans="2:21" x14ac:dyDescent="0.25"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S60" s="172"/>
      <c r="T60" s="173"/>
      <c r="U60" s="171"/>
    </row>
    <row r="61" spans="2:21" x14ac:dyDescent="0.25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S61" s="172"/>
      <c r="T61" s="173"/>
      <c r="U61" s="171"/>
    </row>
    <row r="62" spans="2:21" x14ac:dyDescent="0.25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S62" s="172"/>
      <c r="T62" s="173"/>
      <c r="U62" s="171"/>
    </row>
    <row r="63" spans="2:21" x14ac:dyDescent="0.25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S63" s="172"/>
      <c r="T63" s="173"/>
      <c r="U63" s="171"/>
    </row>
    <row r="64" spans="2:21" x14ac:dyDescent="0.25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S64" s="172"/>
      <c r="T64" s="173"/>
      <c r="U64" s="171"/>
    </row>
    <row r="65" spans="2:21" x14ac:dyDescent="0.25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S65" s="172"/>
      <c r="T65" s="173"/>
      <c r="U65" s="171"/>
    </row>
    <row r="66" spans="2:21" x14ac:dyDescent="0.25"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S66" s="172"/>
      <c r="T66" s="173"/>
      <c r="U66" s="171"/>
    </row>
    <row r="67" spans="2:21" x14ac:dyDescent="0.25"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S67" s="172"/>
      <c r="T67" s="173"/>
      <c r="U67" s="171"/>
    </row>
    <row r="68" spans="2:21" x14ac:dyDescent="0.25"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S68" s="172"/>
      <c r="T68" s="173"/>
      <c r="U68" s="171"/>
    </row>
    <row r="69" spans="2:21" x14ac:dyDescent="0.25"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S69" s="172"/>
      <c r="T69" s="173"/>
      <c r="U69" s="171"/>
    </row>
    <row r="70" spans="2:21" x14ac:dyDescent="0.25"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S70" s="172"/>
      <c r="T70" s="173"/>
      <c r="U70" s="171"/>
    </row>
    <row r="71" spans="2:21" x14ac:dyDescent="0.25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S71" s="172"/>
      <c r="T71" s="173"/>
      <c r="U71" s="171"/>
    </row>
    <row r="72" spans="2:21" x14ac:dyDescent="0.25">
      <c r="B72" s="63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S72" s="172"/>
      <c r="T72" s="173"/>
      <c r="U72" s="171"/>
    </row>
    <row r="73" spans="2:21" x14ac:dyDescent="0.25">
      <c r="B73" s="6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S73" s="172"/>
      <c r="T73" s="173"/>
      <c r="U73" s="171"/>
    </row>
    <row r="74" spans="2:21" x14ac:dyDescent="0.25">
      <c r="B74" s="63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68"/>
      <c r="S74" s="172"/>
      <c r="T74" s="173"/>
      <c r="U74" s="171"/>
    </row>
    <row r="75" spans="2:21" x14ac:dyDescent="0.25">
      <c r="B75" s="63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S75" s="168"/>
      <c r="T75" s="134"/>
    </row>
    <row r="76" spans="2:21" x14ac:dyDescent="0.25">
      <c r="B76" s="63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S76" s="168"/>
      <c r="T76" s="134"/>
    </row>
    <row r="77" spans="2:21" x14ac:dyDescent="0.25">
      <c r="B77" s="63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S77" s="168"/>
      <c r="T77" s="134"/>
    </row>
    <row r="78" spans="2:21" x14ac:dyDescent="0.25">
      <c r="B78" s="63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S78" s="168"/>
      <c r="T78" s="134"/>
    </row>
    <row r="79" spans="2:21" x14ac:dyDescent="0.25">
      <c r="B79" s="63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S79" s="168"/>
      <c r="T79" s="134"/>
    </row>
    <row r="80" spans="2:21" x14ac:dyDescent="0.25">
      <c r="B80" s="63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S80" s="168"/>
      <c r="T80" s="134"/>
    </row>
    <row r="81" spans="2:20" x14ac:dyDescent="0.25">
      <c r="B81" s="63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S81" s="168"/>
      <c r="T81" s="134"/>
    </row>
    <row r="82" spans="2:20" x14ac:dyDescent="0.25">
      <c r="B82" s="63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S82" s="168"/>
      <c r="T82" s="134"/>
    </row>
    <row r="83" spans="2:20" x14ac:dyDescent="0.25">
      <c r="B83" s="63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S83" s="168"/>
      <c r="T83" s="134"/>
    </row>
    <row r="84" spans="2:20" x14ac:dyDescent="0.25">
      <c r="B84" s="63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S84" s="168"/>
      <c r="T84" s="134"/>
    </row>
    <row r="85" spans="2:20" x14ac:dyDescent="0.25">
      <c r="B85" s="63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S85" s="168"/>
      <c r="T85" s="134"/>
    </row>
    <row r="86" spans="2:20" x14ac:dyDescent="0.25">
      <c r="B86" s="6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S86" s="168"/>
      <c r="T86" s="134"/>
    </row>
    <row r="87" spans="2:20" x14ac:dyDescent="0.25">
      <c r="B87" s="6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S87" s="168"/>
      <c r="T87" s="134"/>
    </row>
    <row r="88" spans="2:20" x14ac:dyDescent="0.25">
      <c r="B88" s="63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S88" s="168"/>
      <c r="T88" s="134"/>
    </row>
    <row r="89" spans="2:20" x14ac:dyDescent="0.25">
      <c r="B89" s="63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S89" s="168"/>
      <c r="T89" s="134"/>
    </row>
    <row r="90" spans="2:20" x14ac:dyDescent="0.25">
      <c r="B90" s="63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S90" s="168"/>
      <c r="T90" s="134"/>
    </row>
    <row r="91" spans="2:20" x14ac:dyDescent="0.25">
      <c r="B91" s="63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S91" s="168"/>
      <c r="T91" s="134"/>
    </row>
    <row r="92" spans="2:20" x14ac:dyDescent="0.25">
      <c r="B92" s="6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S92" s="168"/>
      <c r="T92" s="134"/>
    </row>
    <row r="93" spans="2:20" x14ac:dyDescent="0.25">
      <c r="B93" s="6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S93" s="168"/>
      <c r="T93" s="134"/>
    </row>
    <row r="94" spans="2:20" x14ac:dyDescent="0.25">
      <c r="B94" s="6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S94" s="168"/>
      <c r="T94" s="134"/>
    </row>
    <row r="95" spans="2:20" x14ac:dyDescent="0.25">
      <c r="B95" s="6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S95" s="168"/>
      <c r="T95" s="134"/>
    </row>
    <row r="96" spans="2:20" x14ac:dyDescent="0.25">
      <c r="B96" s="6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S96" s="168"/>
      <c r="T96" s="134"/>
    </row>
    <row r="97" spans="2:20" x14ac:dyDescent="0.25">
      <c r="B97" s="6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S97" s="168"/>
      <c r="T97" s="134"/>
    </row>
    <row r="98" spans="2:20" x14ac:dyDescent="0.25">
      <c r="B98" s="6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S98" s="168"/>
      <c r="T98" s="134"/>
    </row>
    <row r="99" spans="2:20" x14ac:dyDescent="0.25">
      <c r="B99" s="6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S99" s="168"/>
      <c r="T99" s="134"/>
    </row>
    <row r="100" spans="2:20" x14ac:dyDescent="0.25">
      <c r="B100" s="63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S100" s="168"/>
      <c r="T100" s="134"/>
    </row>
    <row r="101" spans="2:20" x14ac:dyDescent="0.25">
      <c r="B101" s="63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S101" s="168"/>
      <c r="T101" s="134"/>
    </row>
    <row r="102" spans="2:20" x14ac:dyDescent="0.25">
      <c r="B102" s="63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S102" s="168"/>
      <c r="T102" s="134"/>
    </row>
    <row r="103" spans="2:20" x14ac:dyDescent="0.25">
      <c r="B103" s="63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S103" s="168"/>
      <c r="T103" s="134"/>
    </row>
    <row r="104" spans="2:20" x14ac:dyDescent="0.25">
      <c r="B104" s="63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S104" s="168"/>
      <c r="T104" s="134"/>
    </row>
    <row r="105" spans="2:20" x14ac:dyDescent="0.25">
      <c r="B105" s="63"/>
      <c r="S105" s="168"/>
      <c r="T105" s="134"/>
    </row>
    <row r="106" spans="2:20" x14ac:dyDescent="0.25">
      <c r="B106" s="63"/>
      <c r="S106" s="168"/>
      <c r="T106" s="134"/>
    </row>
    <row r="107" spans="2:20" x14ac:dyDescent="0.25">
      <c r="B107" s="63"/>
      <c r="S107" s="168"/>
      <c r="T107" s="134"/>
    </row>
    <row r="108" spans="2:20" x14ac:dyDescent="0.25">
      <c r="B108" s="63"/>
      <c r="S108" s="168"/>
      <c r="T108" s="134"/>
    </row>
    <row r="109" spans="2:20" x14ac:dyDescent="0.25">
      <c r="B109" s="63"/>
      <c r="S109" s="168"/>
      <c r="T109" s="134"/>
    </row>
    <row r="110" spans="2:20" x14ac:dyDescent="0.25">
      <c r="B110" s="63"/>
      <c r="S110" s="168"/>
      <c r="T110" s="134"/>
    </row>
    <row r="111" spans="2:20" x14ac:dyDescent="0.25">
      <c r="B111" s="63"/>
      <c r="S111" s="168"/>
      <c r="T111" s="134"/>
    </row>
    <row r="112" spans="2:20" x14ac:dyDescent="0.25">
      <c r="B112" s="63"/>
      <c r="S112" s="168"/>
      <c r="T112" s="134"/>
    </row>
    <row r="113" spans="2:20" x14ac:dyDescent="0.25">
      <c r="B113" s="63"/>
      <c r="S113" s="168"/>
      <c r="T113" s="134"/>
    </row>
    <row r="114" spans="2:20" x14ac:dyDescent="0.25">
      <c r="B114" s="63"/>
      <c r="S114" s="168"/>
      <c r="T114" s="134"/>
    </row>
    <row r="115" spans="2:20" x14ac:dyDescent="0.25">
      <c r="B115" s="63"/>
      <c r="S115" s="168"/>
      <c r="T115" s="134"/>
    </row>
    <row r="116" spans="2:20" x14ac:dyDescent="0.25">
      <c r="B116" s="63"/>
      <c r="S116" s="168"/>
      <c r="T116" s="134"/>
    </row>
    <row r="117" spans="2:20" x14ac:dyDescent="0.25">
      <c r="B117" s="63"/>
      <c r="S117" s="168"/>
      <c r="T117" s="134"/>
    </row>
    <row r="118" spans="2:20" x14ac:dyDescent="0.25">
      <c r="B118" s="63"/>
      <c r="S118" s="168"/>
      <c r="T118" s="134"/>
    </row>
    <row r="119" spans="2:20" x14ac:dyDescent="0.25">
      <c r="B119" s="63"/>
      <c r="S119" s="168"/>
      <c r="T119" s="134"/>
    </row>
    <row r="120" spans="2:20" x14ac:dyDescent="0.25">
      <c r="B120" s="63"/>
      <c r="S120" s="168"/>
      <c r="T120" s="134"/>
    </row>
    <row r="121" spans="2:20" x14ac:dyDescent="0.25">
      <c r="B121" s="63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S121" s="168"/>
      <c r="T121" s="134"/>
    </row>
    <row r="122" spans="2:20" x14ac:dyDescent="0.25">
      <c r="B122" s="63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S122" s="168"/>
      <c r="T122" s="134"/>
    </row>
    <row r="123" spans="2:20" x14ac:dyDescent="0.25">
      <c r="B123" s="63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S123" s="168"/>
      <c r="T123" s="134"/>
    </row>
    <row r="124" spans="2:20" x14ac:dyDescent="0.25">
      <c r="B124" s="63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S124" s="168"/>
      <c r="T124" s="134"/>
    </row>
    <row r="125" spans="2:20" x14ac:dyDescent="0.25">
      <c r="B125" s="63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S125" s="168"/>
      <c r="T125" s="134"/>
    </row>
    <row r="126" spans="2:20" x14ac:dyDescent="0.25">
      <c r="B126" s="63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</row>
    <row r="127" spans="2:20" x14ac:dyDescent="0.25">
      <c r="B127" s="63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</row>
    <row r="128" spans="2:20" x14ac:dyDescent="0.25">
      <c r="B128" s="63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</row>
    <row r="129" spans="2:17" x14ac:dyDescent="0.25">
      <c r="B129" s="63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</row>
    <row r="130" spans="2:17" x14ac:dyDescent="0.25">
      <c r="B130" s="63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</row>
    <row r="131" spans="2:17" x14ac:dyDescent="0.25">
      <c r="B131" s="63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</row>
    <row r="132" spans="2:17" x14ac:dyDescent="0.25">
      <c r="B132" s="63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</row>
    <row r="133" spans="2:17" x14ac:dyDescent="0.25">
      <c r="B133" s="63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</row>
    <row r="134" spans="2:17" x14ac:dyDescent="0.25">
      <c r="B134" s="63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</row>
    <row r="135" spans="2:17" x14ac:dyDescent="0.25">
      <c r="B135" s="63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</row>
    <row r="136" spans="2:17" x14ac:dyDescent="0.25">
      <c r="B136" s="63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</row>
    <row r="137" spans="2:17" x14ac:dyDescent="0.25">
      <c r="B137" s="63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</row>
    <row r="138" spans="2:17" x14ac:dyDescent="0.25">
      <c r="B138" s="63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</row>
    <row r="139" spans="2:17" x14ac:dyDescent="0.25">
      <c r="B139" s="63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</row>
    <row r="140" spans="2:17" x14ac:dyDescent="0.25">
      <c r="B140" s="63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</row>
    <row r="141" spans="2:17" x14ac:dyDescent="0.25">
      <c r="B141" s="63"/>
    </row>
    <row r="142" spans="2:17" x14ac:dyDescent="0.25">
      <c r="B142" s="63"/>
    </row>
    <row r="143" spans="2:17" x14ac:dyDescent="0.25">
      <c r="B143" s="63"/>
    </row>
    <row r="144" spans="2:17" x14ac:dyDescent="0.25">
      <c r="B144" s="63"/>
    </row>
    <row r="145" spans="2:2" x14ac:dyDescent="0.25">
      <c r="B145" s="63"/>
    </row>
    <row r="146" spans="2:2" x14ac:dyDescent="0.25">
      <c r="B146" s="63"/>
    </row>
    <row r="147" spans="2:2" x14ac:dyDescent="0.25">
      <c r="B147" s="63"/>
    </row>
    <row r="148" spans="2:2" x14ac:dyDescent="0.25">
      <c r="B148" s="63"/>
    </row>
    <row r="149" spans="2:2" x14ac:dyDescent="0.25">
      <c r="B149" s="63"/>
    </row>
    <row r="150" spans="2:2" x14ac:dyDescent="0.25">
      <c r="B150" s="63"/>
    </row>
    <row r="151" spans="2:2" x14ac:dyDescent="0.25">
      <c r="B151" s="63"/>
    </row>
    <row r="152" spans="2:2" x14ac:dyDescent="0.25">
      <c r="B152" s="63"/>
    </row>
    <row r="153" spans="2:2" x14ac:dyDescent="0.25">
      <c r="B153" s="63"/>
    </row>
    <row r="154" spans="2:2" x14ac:dyDescent="0.25">
      <c r="B154" s="63"/>
    </row>
    <row r="155" spans="2:2" x14ac:dyDescent="0.25">
      <c r="B155" s="63"/>
    </row>
    <row r="156" spans="2:2" x14ac:dyDescent="0.25">
      <c r="B156" s="63"/>
    </row>
    <row r="157" spans="2:2" x14ac:dyDescent="0.25">
      <c r="B157" s="63"/>
    </row>
    <row r="158" spans="2:2" x14ac:dyDescent="0.25">
      <c r="B158" s="63"/>
    </row>
    <row r="159" spans="2:2" x14ac:dyDescent="0.25">
      <c r="B159" s="63"/>
    </row>
    <row r="160" spans="2:2" x14ac:dyDescent="0.25">
      <c r="B160" s="63"/>
    </row>
    <row r="161" spans="2:2" x14ac:dyDescent="0.25">
      <c r="B161" s="63"/>
    </row>
    <row r="162" spans="2:2" x14ac:dyDescent="0.25">
      <c r="B162" s="63"/>
    </row>
    <row r="163" spans="2:2" x14ac:dyDescent="0.25">
      <c r="B163" s="63"/>
    </row>
    <row r="164" spans="2:2" x14ac:dyDescent="0.25">
      <c r="B164" s="63"/>
    </row>
    <row r="165" spans="2:2" x14ac:dyDescent="0.25">
      <c r="B165" s="63"/>
    </row>
    <row r="166" spans="2:2" x14ac:dyDescent="0.25">
      <c r="B166" s="63"/>
    </row>
    <row r="167" spans="2:2" x14ac:dyDescent="0.25">
      <c r="B167" s="63"/>
    </row>
    <row r="168" spans="2:2" x14ac:dyDescent="0.25">
      <c r="B168" s="63"/>
    </row>
    <row r="169" spans="2:2" x14ac:dyDescent="0.25">
      <c r="B169" s="63"/>
    </row>
    <row r="170" spans="2:2" x14ac:dyDescent="0.25">
      <c r="B170" s="63"/>
    </row>
    <row r="171" spans="2:2" x14ac:dyDescent="0.25">
      <c r="B171" s="63"/>
    </row>
    <row r="172" spans="2:2" x14ac:dyDescent="0.25">
      <c r="B172" s="63"/>
    </row>
    <row r="173" spans="2:2" x14ac:dyDescent="0.25">
      <c r="B173" s="63"/>
    </row>
    <row r="174" spans="2:2" x14ac:dyDescent="0.25">
      <c r="B174" s="63"/>
    </row>
    <row r="175" spans="2:2" x14ac:dyDescent="0.25">
      <c r="B175" s="63"/>
    </row>
    <row r="176" spans="2:2" x14ac:dyDescent="0.25">
      <c r="B176" s="63"/>
    </row>
    <row r="177" spans="2:2" x14ac:dyDescent="0.25">
      <c r="B177" s="63"/>
    </row>
    <row r="178" spans="2:2" x14ac:dyDescent="0.25">
      <c r="B178" s="63"/>
    </row>
    <row r="179" spans="2:2" x14ac:dyDescent="0.25">
      <c r="B179" s="63"/>
    </row>
    <row r="180" spans="2:2" x14ac:dyDescent="0.25">
      <c r="B180" s="63"/>
    </row>
    <row r="181" spans="2:2" x14ac:dyDescent="0.25">
      <c r="B181" s="63"/>
    </row>
    <row r="182" spans="2:2" x14ac:dyDescent="0.25">
      <c r="B182" s="63"/>
    </row>
    <row r="183" spans="2:2" x14ac:dyDescent="0.25">
      <c r="B183" s="63"/>
    </row>
    <row r="184" spans="2:2" x14ac:dyDescent="0.25">
      <c r="B184" s="63"/>
    </row>
    <row r="185" spans="2:2" x14ac:dyDescent="0.25">
      <c r="B185" s="63"/>
    </row>
    <row r="186" spans="2:2" x14ac:dyDescent="0.25">
      <c r="B186" s="63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2019-09-13T06:10:54Z</dcterms:modified>
</cp:coreProperties>
</file>