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65" yWindow="1050" windowWidth="12090" windowHeight="6900" tabRatio="813"/>
  </bookViews>
  <sheets>
    <sheet name="Graph Overall" sheetId="37" r:id="rId1"/>
    <sheet name="Graph EAC" sheetId="38" r:id="rId2"/>
    <sheet name="EAC" sheetId="39" r:id="rId3"/>
    <sheet name="Total trade with the World" sheetId="40" r:id="rId4"/>
    <sheet name="Regional blocks" sheetId="41" r:id="rId5"/>
    <sheet name="Trade by continents" sheetId="42" r:id="rId6"/>
    <sheet name="Sheet11" sheetId="13" state="hidden" r:id="rId7"/>
    <sheet name="ExportCountry" sheetId="22" r:id="rId8"/>
    <sheet name="ImportCountry" sheetId="28" r:id="rId9"/>
    <sheet name="ReexportsCountry" sheetId="23" r:id="rId10"/>
    <sheet name="ExportsCommodity" sheetId="30" r:id="rId11"/>
    <sheet name="ImportsCommodity" sheetId="24" r:id="rId12"/>
    <sheet name="ReexportsCommodity" sheetId="32" r:id="rId13"/>
  </sheets>
  <definedNames>
    <definedName name="_xlnm._FilterDatabase" localSheetId="1" hidden="1">'Graph EAC'!$B$4:$B$10</definedName>
    <definedName name="_xlnm._FilterDatabase" localSheetId="0" hidden="1">'Graph Overall'!$B$3:$B$9</definedName>
  </definedNames>
  <calcPr calcId="144525"/>
</workbook>
</file>

<file path=xl/calcChain.xml><?xml version="1.0" encoding="utf-8"?>
<calcChain xmlns="http://schemas.openxmlformats.org/spreadsheetml/2006/main">
  <c r="M8" i="22" l="1"/>
  <c r="L9" i="23" l="1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L8" i="23"/>
  <c r="N26" i="23" l="1"/>
  <c r="M26" i="23"/>
  <c r="N24" i="23"/>
  <c r="M24" i="23"/>
  <c r="N23" i="23"/>
  <c r="N21" i="23"/>
  <c r="M21" i="23"/>
  <c r="N20" i="23"/>
  <c r="M20" i="23"/>
  <c r="N19" i="23"/>
  <c r="M19" i="23"/>
  <c r="N18" i="23"/>
  <c r="M18" i="23"/>
  <c r="M17" i="23"/>
  <c r="N16" i="23"/>
  <c r="M16" i="23"/>
  <c r="N15" i="23"/>
  <c r="M15" i="23"/>
  <c r="N14" i="23"/>
  <c r="M14" i="23"/>
  <c r="N13" i="23"/>
  <c r="M13" i="23"/>
  <c r="N12" i="23"/>
  <c r="M12" i="23"/>
  <c r="N11" i="23"/>
  <c r="M11" i="23"/>
  <c r="N10" i="23"/>
  <c r="M10" i="23"/>
  <c r="N9" i="23"/>
  <c r="M9" i="23"/>
  <c r="N8" i="23"/>
  <c r="M8" i="23"/>
  <c r="N27" i="28"/>
  <c r="M27" i="28"/>
  <c r="N26" i="28"/>
  <c r="M26" i="28"/>
  <c r="N25" i="28"/>
  <c r="M25" i="28"/>
  <c r="N24" i="28"/>
  <c r="M24" i="28"/>
  <c r="N23" i="28"/>
  <c r="M23" i="28"/>
  <c r="N22" i="28"/>
  <c r="M22" i="28"/>
  <c r="N21" i="28"/>
  <c r="M21" i="28"/>
  <c r="N20" i="28"/>
  <c r="M20" i="28"/>
  <c r="N19" i="28"/>
  <c r="M19" i="28"/>
  <c r="N18" i="28"/>
  <c r="M18" i="28"/>
  <c r="N17" i="28"/>
  <c r="M17" i="28"/>
  <c r="N16" i="28"/>
  <c r="M16" i="28"/>
  <c r="N15" i="28"/>
  <c r="M15" i="28"/>
  <c r="N14" i="28"/>
  <c r="M14" i="28"/>
  <c r="N13" i="28"/>
  <c r="M13" i="28"/>
  <c r="N12" i="28"/>
  <c r="M12" i="28"/>
  <c r="N11" i="28"/>
  <c r="M11" i="28"/>
  <c r="N10" i="28"/>
  <c r="M10" i="28"/>
  <c r="N9" i="28"/>
  <c r="M9" i="28"/>
  <c r="N8" i="28"/>
  <c r="M8" i="28"/>
  <c r="M6" i="28"/>
  <c r="L27" i="28"/>
  <c r="L26" i="28"/>
  <c r="L25" i="28"/>
  <c r="L24" i="28"/>
  <c r="L23" i="28"/>
  <c r="L22" i="28"/>
  <c r="L21" i="28"/>
  <c r="L20" i="28"/>
  <c r="L19" i="28"/>
  <c r="L18" i="28"/>
  <c r="L17" i="28"/>
  <c r="L16" i="28"/>
  <c r="L15" i="28"/>
  <c r="L14" i="28"/>
  <c r="L13" i="28"/>
  <c r="L12" i="28"/>
  <c r="L11" i="28"/>
  <c r="L10" i="28"/>
  <c r="L9" i="28"/>
  <c r="L8" i="28"/>
  <c r="O15" i="32"/>
  <c r="O11" i="32"/>
  <c r="O13" i="32"/>
  <c r="O14" i="32"/>
  <c r="O10" i="32"/>
  <c r="O8" i="32"/>
  <c r="O12" i="32"/>
  <c r="O16" i="32"/>
  <c r="O9" i="32"/>
  <c r="O6" i="32"/>
  <c r="N15" i="32"/>
  <c r="N11" i="32"/>
  <c r="N13" i="32"/>
  <c r="N14" i="32"/>
  <c r="N10" i="32"/>
  <c r="N8" i="32"/>
  <c r="N12" i="32"/>
  <c r="N16" i="32"/>
  <c r="N9" i="32"/>
  <c r="N6" i="32"/>
  <c r="M16" i="32"/>
  <c r="M12" i="32"/>
  <c r="M8" i="32"/>
  <c r="M10" i="32"/>
  <c r="M14" i="32"/>
  <c r="M13" i="32"/>
  <c r="M11" i="32"/>
  <c r="M15" i="32"/>
  <c r="M17" i="32"/>
  <c r="M9" i="32"/>
  <c r="M6" i="32"/>
  <c r="O16" i="24"/>
  <c r="O12" i="24"/>
  <c r="O7" i="24"/>
  <c r="O10" i="24"/>
  <c r="O11" i="24"/>
  <c r="O13" i="24"/>
  <c r="O8" i="24"/>
  <c r="O14" i="24"/>
  <c r="O15" i="24"/>
  <c r="O9" i="24"/>
  <c r="O5" i="24"/>
  <c r="N15" i="24"/>
  <c r="N14" i="24"/>
  <c r="N8" i="24"/>
  <c r="N13" i="24"/>
  <c r="N11" i="24"/>
  <c r="N10" i="24"/>
  <c r="N7" i="24"/>
  <c r="N12" i="24"/>
  <c r="N9" i="24"/>
  <c r="M15" i="24"/>
  <c r="M14" i="24"/>
  <c r="M8" i="24"/>
  <c r="M13" i="24"/>
  <c r="M11" i="24"/>
  <c r="M10" i="24"/>
  <c r="M7" i="24"/>
  <c r="M12" i="24"/>
  <c r="M16" i="24"/>
  <c r="M9" i="24"/>
  <c r="L6" i="28"/>
  <c r="M5" i="24"/>
  <c r="N5" i="24"/>
  <c r="N10" i="30"/>
  <c r="N12" i="30"/>
  <c r="N13" i="30"/>
  <c r="N11" i="30"/>
  <c r="N14" i="30"/>
  <c r="N15" i="30"/>
  <c r="N16" i="30"/>
  <c r="N9" i="30"/>
  <c r="N17" i="30"/>
  <c r="N8" i="30"/>
  <c r="O10" i="30"/>
  <c r="O12" i="30"/>
  <c r="O13" i="30"/>
  <c r="O11" i="30"/>
  <c r="O14" i="30"/>
  <c r="O15" i="30"/>
  <c r="O16" i="30"/>
  <c r="O9" i="30"/>
  <c r="O17" i="30"/>
  <c r="O8" i="30"/>
  <c r="O6" i="30"/>
  <c r="N6" i="30"/>
  <c r="M10" i="30"/>
  <c r="M12" i="30"/>
  <c r="M13" i="30"/>
  <c r="M11" i="30"/>
  <c r="M14" i="30"/>
  <c r="M15" i="30"/>
  <c r="M16" i="30"/>
  <c r="M9" i="30"/>
  <c r="M17" i="30"/>
  <c r="M8" i="30"/>
  <c r="M6" i="30"/>
  <c r="N6" i="28"/>
  <c r="N6" i="23"/>
  <c r="M6" i="23"/>
  <c r="L6" i="23"/>
  <c r="N27" i="22"/>
  <c r="N26" i="22"/>
  <c r="N24" i="22"/>
  <c r="N23" i="22"/>
  <c r="N22" i="22"/>
  <c r="N21" i="22"/>
  <c r="N20" i="22"/>
  <c r="N19" i="22"/>
  <c r="N18" i="22"/>
  <c r="N17" i="22"/>
  <c r="N16" i="22"/>
  <c r="N15" i="22"/>
  <c r="N14" i="22"/>
  <c r="N13" i="22"/>
  <c r="N12" i="22"/>
  <c r="N11" i="22"/>
  <c r="N10" i="22"/>
  <c r="N9" i="22"/>
  <c r="N8" i="22"/>
  <c r="N6" i="22"/>
  <c r="M27" i="22"/>
  <c r="M26" i="22"/>
  <c r="M25" i="22"/>
  <c r="M24" i="22"/>
  <c r="M23" i="22"/>
  <c r="M22" i="22"/>
  <c r="M21" i="22"/>
  <c r="M20" i="22"/>
  <c r="M19" i="22"/>
  <c r="M18" i="22"/>
  <c r="M17" i="22"/>
  <c r="M16" i="22"/>
  <c r="M15" i="22"/>
  <c r="M14" i="22"/>
  <c r="M13" i="22"/>
  <c r="M12" i="22"/>
  <c r="M11" i="22"/>
  <c r="M10" i="22"/>
  <c r="M9" i="22"/>
  <c r="M6" i="22"/>
  <c r="L9" i="22"/>
  <c r="L10" i="22"/>
  <c r="L11" i="22"/>
  <c r="L12" i="22"/>
  <c r="L13" i="22"/>
  <c r="L14" i="22"/>
  <c r="L15" i="22"/>
  <c r="L16" i="22"/>
  <c r="L17" i="22"/>
  <c r="L18" i="22"/>
  <c r="L19" i="22"/>
  <c r="L20" i="22"/>
  <c r="L21" i="22"/>
  <c r="L22" i="22"/>
  <c r="L23" i="22"/>
  <c r="L24" i="22"/>
  <c r="L25" i="22"/>
  <c r="L26" i="22"/>
  <c r="L27" i="22"/>
  <c r="L8" i="22"/>
  <c r="L6" i="22"/>
  <c r="V22" i="42"/>
  <c r="V21" i="42"/>
  <c r="V20" i="42"/>
  <c r="V19" i="42"/>
  <c r="V18" i="42"/>
  <c r="V16" i="42"/>
  <c r="V15" i="42"/>
  <c r="V14" i="42"/>
  <c r="V13" i="42"/>
  <c r="V12" i="42"/>
  <c r="V10" i="42"/>
  <c r="V9" i="42"/>
  <c r="V8" i="42"/>
  <c r="V7" i="42"/>
  <c r="V6" i="42"/>
  <c r="V5" i="42"/>
  <c r="V17" i="42" l="1"/>
  <c r="V11" i="42"/>
  <c r="L8" i="41"/>
  <c r="L28" i="41"/>
  <c r="L24" i="41"/>
  <c r="L20" i="41"/>
  <c r="L16" i="41"/>
  <c r="L12" i="41"/>
  <c r="M8" i="40"/>
  <c r="M6" i="40"/>
  <c r="M10" i="40" s="1"/>
  <c r="M4" i="40"/>
  <c r="M12" i="40" s="1"/>
  <c r="L6" i="38"/>
  <c r="M7" i="40" s="1"/>
  <c r="W13" i="39"/>
  <c r="W11" i="39"/>
  <c r="M22" i="39"/>
  <c r="W22" i="39" s="1"/>
  <c r="M16" i="39"/>
  <c r="W16" i="39" s="1"/>
  <c r="M10" i="39"/>
  <c r="W10" i="39" s="1"/>
  <c r="L8" i="37"/>
  <c r="L7" i="37"/>
  <c r="W21" i="39" l="1"/>
  <c r="W12" i="39"/>
  <c r="L5" i="38"/>
  <c r="W14" i="39"/>
  <c r="L7" i="38"/>
  <c r="M9" i="40" s="1"/>
  <c r="W15" i="39"/>
  <c r="W7" i="39"/>
  <c r="W17" i="39"/>
  <c r="W6" i="39"/>
  <c r="W8" i="39"/>
  <c r="W18" i="39"/>
  <c r="W5" i="39"/>
  <c r="W9" i="39"/>
  <c r="W19" i="39"/>
  <c r="U22" i="42"/>
  <c r="U21" i="42"/>
  <c r="U20" i="42"/>
  <c r="U19" i="42"/>
  <c r="U18" i="42"/>
  <c r="U17" i="42"/>
  <c r="U14" i="42"/>
  <c r="U13" i="42"/>
  <c r="U9" i="42"/>
  <c r="K28" i="41"/>
  <c r="K24" i="41"/>
  <c r="K8" i="41"/>
  <c r="M5" i="40" l="1"/>
  <c r="L9" i="38"/>
  <c r="L8" i="38"/>
  <c r="U6" i="42"/>
  <c r="U10" i="42"/>
  <c r="U7" i="42"/>
  <c r="U8" i="42"/>
  <c r="U5" i="42"/>
  <c r="U11" i="42"/>
  <c r="U15" i="42"/>
  <c r="U12" i="42"/>
  <c r="U16" i="42"/>
  <c r="M13" i="40" l="1"/>
  <c r="M11" i="40"/>
  <c r="K20" i="41"/>
  <c r="K16" i="41"/>
  <c r="K12" i="41"/>
  <c r="L8" i="40" l="1"/>
  <c r="L6" i="40"/>
  <c r="L4" i="40"/>
  <c r="L22" i="39"/>
  <c r="V22" i="39" s="1"/>
  <c r="L16" i="39"/>
  <c r="V15" i="39" s="1"/>
  <c r="L10" i="39"/>
  <c r="K5" i="38" s="1"/>
  <c r="K8" i="37"/>
  <c r="K7" i="37"/>
  <c r="V14" i="39" l="1"/>
  <c r="V18" i="39"/>
  <c r="L12" i="40"/>
  <c r="V19" i="39"/>
  <c r="L5" i="40"/>
  <c r="V9" i="39"/>
  <c r="V10" i="39"/>
  <c r="V11" i="39"/>
  <c r="V13" i="39"/>
  <c r="K6" i="38"/>
  <c r="L7" i="40" s="1"/>
  <c r="V7" i="39"/>
  <c r="V16" i="39"/>
  <c r="V12" i="39"/>
  <c r="V21" i="39"/>
  <c r="K7" i="38"/>
  <c r="L9" i="40" s="1"/>
  <c r="V5" i="39"/>
  <c r="V8" i="39"/>
  <c r="V17" i="39"/>
  <c r="L10" i="40"/>
  <c r="V6" i="39"/>
  <c r="E5" i="13"/>
  <c r="E4" i="13"/>
  <c r="E3" i="13"/>
  <c r="E2" i="13"/>
  <c r="E6" i="13" l="1"/>
  <c r="F8" i="13" s="1"/>
  <c r="K9" i="38"/>
  <c r="L13" i="40"/>
  <c r="L11" i="40"/>
  <c r="K8" i="38"/>
  <c r="T22" i="42"/>
  <c r="S22" i="42"/>
  <c r="R22" i="42"/>
  <c r="Q22" i="42"/>
  <c r="P22" i="42"/>
  <c r="O22" i="42"/>
  <c r="N22" i="42"/>
  <c r="M22" i="42"/>
  <c r="T21" i="42"/>
  <c r="S21" i="42"/>
  <c r="R21" i="42"/>
  <c r="Q21" i="42"/>
  <c r="P21" i="42"/>
  <c r="O21" i="42"/>
  <c r="N21" i="42"/>
  <c r="M21" i="42"/>
  <c r="T20" i="42"/>
  <c r="S20" i="42"/>
  <c r="R20" i="42"/>
  <c r="Q20" i="42"/>
  <c r="P20" i="42" l="1"/>
  <c r="O20" i="42"/>
  <c r="N20" i="42"/>
  <c r="M20" i="42"/>
  <c r="T19" i="42"/>
  <c r="S19" i="42"/>
  <c r="R19" i="42"/>
  <c r="Q19" i="42"/>
  <c r="P19" i="42"/>
  <c r="O19" i="42"/>
  <c r="N19" i="42"/>
  <c r="M19" i="42"/>
  <c r="T18" i="42"/>
  <c r="S18" i="42"/>
  <c r="R18" i="42"/>
  <c r="Q18" i="42"/>
  <c r="P18" i="42"/>
  <c r="O18" i="42"/>
  <c r="N18" i="42"/>
  <c r="M18" i="42"/>
  <c r="T17" i="42"/>
  <c r="S17" i="42"/>
  <c r="R17" i="42"/>
  <c r="Q17" i="42"/>
  <c r="P17" i="42"/>
  <c r="O17" i="42" l="1"/>
  <c r="N17" i="42"/>
  <c r="M17" i="42"/>
  <c r="T16" i="42"/>
  <c r="S16" i="42"/>
  <c r="R16" i="42" l="1"/>
  <c r="Q16" i="42"/>
  <c r="P16" i="42"/>
  <c r="O16" i="42"/>
  <c r="N16" i="42"/>
  <c r="M16" i="42"/>
  <c r="T15" i="42"/>
  <c r="S15" i="42"/>
  <c r="R15" i="42"/>
  <c r="Q15" i="42"/>
  <c r="P15" i="42"/>
  <c r="O15" i="42"/>
  <c r="N15" i="42"/>
  <c r="M15" i="42"/>
  <c r="T14" i="42"/>
  <c r="S14" i="42"/>
  <c r="R14" i="42"/>
  <c r="Q14" i="42"/>
  <c r="P14" i="42"/>
  <c r="O14" i="42" l="1"/>
  <c r="N14" i="42"/>
  <c r="M14" i="42"/>
  <c r="T13" i="42"/>
  <c r="S13" i="42"/>
  <c r="R13" i="42"/>
  <c r="Q13" i="42"/>
  <c r="P13" i="42"/>
  <c r="O13" i="42"/>
  <c r="N13" i="42"/>
  <c r="M13" i="42"/>
  <c r="T12" i="42"/>
  <c r="S12" i="42"/>
  <c r="R12" i="42"/>
  <c r="Q12" i="42" l="1"/>
  <c r="P12" i="42" l="1"/>
  <c r="O12" i="42"/>
  <c r="N12" i="42"/>
  <c r="M12" i="42"/>
  <c r="T11" i="42"/>
  <c r="S11" i="42"/>
  <c r="R11" i="42" l="1"/>
  <c r="Q11" i="42"/>
  <c r="P11" i="42"/>
  <c r="O11" i="42"/>
  <c r="N11" i="42"/>
  <c r="M11" i="42"/>
  <c r="T10" i="42"/>
  <c r="S10" i="42"/>
  <c r="R10" i="42"/>
  <c r="Q10" i="42"/>
  <c r="P10" i="42"/>
  <c r="O10" i="42" l="1"/>
  <c r="N10" i="42"/>
  <c r="M10" i="42"/>
  <c r="T9" i="42"/>
  <c r="S9" i="42"/>
  <c r="R9" i="42"/>
  <c r="Q9" i="42"/>
  <c r="P9" i="42"/>
  <c r="O9" i="42"/>
  <c r="N9" i="42"/>
  <c r="M9" i="42"/>
  <c r="T8" i="42"/>
  <c r="S8" i="42"/>
  <c r="R8" i="42"/>
  <c r="Q8" i="42" l="1"/>
  <c r="P8" i="42"/>
  <c r="O8" i="42"/>
  <c r="N8" i="42"/>
  <c r="M8" i="42"/>
  <c r="T7" i="42"/>
  <c r="S7" i="42"/>
  <c r="R7" i="42"/>
  <c r="Q7" i="42"/>
  <c r="P7" i="42" l="1"/>
  <c r="O7" i="42"/>
  <c r="N7" i="42"/>
  <c r="M7" i="42"/>
  <c r="T6" i="42"/>
  <c r="S6" i="42"/>
  <c r="R6" i="42"/>
  <c r="Q6" i="42"/>
  <c r="P6" i="42"/>
  <c r="O6" i="42"/>
  <c r="N6" i="42"/>
  <c r="M6" i="42"/>
  <c r="T5" i="42" l="1"/>
  <c r="S5" i="42"/>
  <c r="R5" i="42" l="1"/>
  <c r="Q5" i="42"/>
  <c r="P5" i="42"/>
  <c r="O5" i="42"/>
  <c r="N5" i="42"/>
  <c r="M5" i="42"/>
  <c r="J28" i="41"/>
  <c r="I28" i="41"/>
  <c r="H28" i="41"/>
  <c r="G28" i="41"/>
  <c r="F28" i="41"/>
  <c r="E28" i="41" l="1"/>
  <c r="D28" i="41"/>
  <c r="C28" i="41"/>
  <c r="J24" i="41"/>
  <c r="I24" i="41"/>
  <c r="H24" i="41"/>
  <c r="G24" i="41"/>
  <c r="F24" i="41"/>
  <c r="E24" i="41"/>
  <c r="D24" i="41"/>
  <c r="C24" i="41"/>
  <c r="J20" i="41"/>
  <c r="I20" i="41"/>
  <c r="H20" i="41"/>
  <c r="G20" i="41"/>
  <c r="F20" i="41"/>
  <c r="E20" i="41"/>
  <c r="D20" i="41"/>
  <c r="C20" i="41"/>
  <c r="J16" i="41"/>
  <c r="I16" i="41"/>
  <c r="H16" i="41"/>
  <c r="G16" i="41"/>
  <c r="F16" i="41"/>
  <c r="E16" i="41" l="1"/>
  <c r="D16" i="41"/>
  <c r="C16" i="41"/>
  <c r="J12" i="41"/>
  <c r="I12" i="41"/>
  <c r="H12" i="41"/>
  <c r="G12" i="41"/>
  <c r="F12" i="41"/>
  <c r="E12" i="41"/>
  <c r="D12" i="41"/>
  <c r="C12" i="41"/>
  <c r="J8" i="41"/>
  <c r="I8" i="41"/>
  <c r="H8" i="41"/>
  <c r="G8" i="41"/>
  <c r="F8" i="41"/>
  <c r="E8" i="41"/>
  <c r="D8" i="41"/>
  <c r="C8" i="41"/>
  <c r="K13" i="40"/>
  <c r="J13" i="40"/>
  <c r="I13" i="40"/>
  <c r="H13" i="40"/>
  <c r="G13" i="40"/>
  <c r="F13" i="40" l="1"/>
  <c r="E13" i="40"/>
  <c r="D13" i="40"/>
  <c r="K12" i="40"/>
  <c r="J12" i="40"/>
  <c r="I12" i="40"/>
  <c r="H12" i="40"/>
  <c r="G12" i="40"/>
  <c r="F12" i="40"/>
  <c r="E12" i="40"/>
  <c r="D12" i="40"/>
  <c r="K11" i="40"/>
  <c r="J11" i="40"/>
  <c r="I11" i="40"/>
  <c r="H11" i="40"/>
  <c r="G11" i="40"/>
  <c r="F11" i="40"/>
  <c r="E11" i="40"/>
  <c r="D11" i="40"/>
  <c r="K10" i="40"/>
  <c r="J10" i="40"/>
  <c r="I10" i="40"/>
  <c r="H10" i="40"/>
  <c r="G10" i="40"/>
  <c r="F10" i="40"/>
  <c r="E10" i="40"/>
  <c r="D10" i="40"/>
  <c r="K22" i="39" l="1"/>
  <c r="U22" i="39" s="1"/>
  <c r="J22" i="39"/>
  <c r="T22" i="39" s="1"/>
  <c r="I22" i="39" l="1"/>
  <c r="S22" i="39" s="1"/>
  <c r="H22" i="39"/>
  <c r="R22" i="39" s="1"/>
  <c r="G22" i="39"/>
  <c r="Q22" i="39" s="1"/>
  <c r="F22" i="39"/>
  <c r="P22" i="39" s="1"/>
  <c r="E22" i="39"/>
  <c r="O22" i="39" s="1"/>
  <c r="D22" i="39"/>
  <c r="N22" i="39" s="1"/>
  <c r="U21" i="39" l="1"/>
  <c r="T21" i="39"/>
  <c r="S21" i="39"/>
  <c r="R21" i="39"/>
  <c r="Q21" i="39"/>
  <c r="P21" i="39"/>
  <c r="O21" i="39"/>
  <c r="N21" i="39"/>
  <c r="T20" i="39"/>
  <c r="S20" i="39"/>
  <c r="R20" i="39"/>
  <c r="Q20" i="39"/>
  <c r="P20" i="39"/>
  <c r="O20" i="39" l="1"/>
  <c r="N20" i="39"/>
  <c r="U19" i="39"/>
  <c r="T19" i="39"/>
  <c r="S19" i="39" s="1"/>
  <c r="R19" i="39" s="1"/>
  <c r="Q19" i="39" s="1"/>
  <c r="P19" i="39" s="1"/>
  <c r="O19" i="39"/>
  <c r="U18" i="39"/>
  <c r="T18" i="39"/>
  <c r="S18" i="39"/>
  <c r="R18" i="39"/>
  <c r="Q18" i="39"/>
  <c r="P18" i="39"/>
  <c r="O18" i="39"/>
  <c r="N18" i="39"/>
  <c r="U17" i="39"/>
  <c r="T17" i="39"/>
  <c r="S17" i="39"/>
  <c r="R17" i="39"/>
  <c r="Q17" i="39"/>
  <c r="P17" i="39"/>
  <c r="O17" i="39"/>
  <c r="N17" i="39" s="1"/>
  <c r="K16" i="39" l="1"/>
  <c r="U16" i="39" s="1"/>
  <c r="J16" i="39"/>
  <c r="T16" i="39" s="1"/>
  <c r="I16" i="39"/>
  <c r="S16" i="39" s="1"/>
  <c r="H16" i="39"/>
  <c r="R16" i="39" s="1"/>
  <c r="G16" i="39"/>
  <c r="Q16" i="39" s="1"/>
  <c r="F16" i="39"/>
  <c r="P16" i="39" s="1"/>
  <c r="E16" i="39"/>
  <c r="O16" i="39" s="1"/>
  <c r="D16" i="39"/>
  <c r="N16" i="39" s="1"/>
  <c r="U15" i="39"/>
  <c r="Q14" i="39" l="1"/>
  <c r="T15" i="39"/>
  <c r="U14" i="39"/>
  <c r="Q15" i="39"/>
  <c r="U13" i="39"/>
  <c r="R15" i="39"/>
  <c r="R14" i="39"/>
  <c r="N14" i="39"/>
  <c r="N15" i="39"/>
  <c r="O15" i="39"/>
  <c r="O14" i="39"/>
  <c r="S14" i="39"/>
  <c r="T13" i="39"/>
  <c r="P14" i="39"/>
  <c r="T14" i="39"/>
  <c r="P15" i="39"/>
  <c r="S15" i="39"/>
  <c r="S13" i="39"/>
  <c r="R13" i="39"/>
  <c r="Q13" i="39" s="1"/>
  <c r="P13" i="39"/>
  <c r="O13" i="39" s="1"/>
  <c r="U12" i="39"/>
  <c r="T12" i="39"/>
  <c r="S12" i="39"/>
  <c r="R12" i="39"/>
  <c r="Q12" i="39"/>
  <c r="P12" i="39"/>
  <c r="O12" i="39"/>
  <c r="N12" i="39"/>
  <c r="U11" i="39"/>
  <c r="T11" i="39"/>
  <c r="S11" i="39"/>
  <c r="R11" i="39"/>
  <c r="Q11" i="39"/>
  <c r="P11" i="39" l="1"/>
  <c r="O11" i="39"/>
  <c r="N11" i="39"/>
  <c r="K10" i="39"/>
  <c r="U10" i="39" s="1"/>
  <c r="J10" i="39"/>
  <c r="T10" i="39" s="1"/>
  <c r="I10" i="39"/>
  <c r="S10" i="39" s="1"/>
  <c r="H10" i="39"/>
  <c r="R10" i="39" s="1"/>
  <c r="G10" i="39"/>
  <c r="Q10" i="39" s="1"/>
  <c r="F10" i="39"/>
  <c r="P10" i="39" s="1"/>
  <c r="E10" i="39"/>
  <c r="O10" i="39" s="1"/>
  <c r="D10" i="39"/>
  <c r="N10" i="39" s="1"/>
  <c r="U8" i="39" l="1"/>
  <c r="U7" i="39"/>
  <c r="Q8" i="39"/>
  <c r="T6" i="39"/>
  <c r="O9" i="39"/>
  <c r="P9" i="39"/>
  <c r="R8" i="39"/>
  <c r="O8" i="39"/>
  <c r="S8" i="39"/>
  <c r="P8" i="39"/>
  <c r="T8" i="39"/>
  <c r="T9" i="39"/>
  <c r="R9" i="39"/>
  <c r="Q9" i="39"/>
  <c r="N8" i="39"/>
  <c r="N9" i="39"/>
  <c r="S9" i="39"/>
  <c r="U9" i="39"/>
  <c r="U6" i="39"/>
  <c r="T7" i="39"/>
  <c r="S7" i="39" s="1"/>
  <c r="R7" i="39" s="1"/>
  <c r="Q7" i="39" s="1"/>
  <c r="P7" i="39" s="1"/>
  <c r="O7" i="39" s="1"/>
  <c r="S6" i="39"/>
  <c r="R6" i="39"/>
  <c r="Q6" i="39"/>
  <c r="P6" i="39"/>
  <c r="O6" i="39"/>
  <c r="N6" i="39"/>
  <c r="U5" i="39"/>
  <c r="T5" i="39"/>
  <c r="S5" i="39"/>
  <c r="R5" i="39"/>
  <c r="Q5" i="39"/>
  <c r="P5" i="39"/>
  <c r="O5" i="39"/>
  <c r="N5" i="39"/>
  <c r="J9" i="38"/>
  <c r="I9" i="38"/>
  <c r="H9" i="38"/>
  <c r="G9" i="38"/>
  <c r="F9" i="38"/>
  <c r="E9" i="38"/>
  <c r="D9" i="38"/>
  <c r="C9" i="38"/>
  <c r="J8" i="38"/>
  <c r="I8" i="38"/>
  <c r="H8" i="38"/>
  <c r="G8" i="38"/>
  <c r="F8" i="38" l="1"/>
  <c r="E8" i="38"/>
  <c r="D8" i="38"/>
  <c r="C8" i="38"/>
  <c r="J8" i="37"/>
  <c r="I8" i="37"/>
  <c r="H8" i="37"/>
  <c r="G8" i="37"/>
  <c r="F8" i="37"/>
  <c r="E8" i="37"/>
  <c r="D8" i="37"/>
  <c r="C8" i="37"/>
  <c r="J7" i="37"/>
  <c r="I7" i="37"/>
  <c r="H7" i="37"/>
  <c r="G7" i="37"/>
  <c r="F7" i="37"/>
  <c r="E7" i="37" l="1"/>
  <c r="D7" i="37"/>
  <c r="C7" i="37"/>
</calcChain>
</file>

<file path=xl/sharedStrings.xml><?xml version="1.0" encoding="utf-8"?>
<sst xmlns="http://schemas.openxmlformats.org/spreadsheetml/2006/main" count="448" uniqueCount="141">
  <si>
    <t>Flow</t>
  </si>
  <si>
    <t>Flow \ Period</t>
  </si>
  <si>
    <t>Exports</t>
  </si>
  <si>
    <t>Imports</t>
  </si>
  <si>
    <t>Re-Exports</t>
  </si>
  <si>
    <t>Partner</t>
  </si>
  <si>
    <t>DESCRIPTION</t>
  </si>
  <si>
    <t>QUANTITY</t>
  </si>
  <si>
    <t>NUMBER OF DAYS</t>
  </si>
  <si>
    <t>UNIT VALUE/day</t>
  </si>
  <si>
    <t xml:space="preserve"> TOTAL VALUE </t>
  </si>
  <si>
    <t>EXPLANATION</t>
  </si>
  <si>
    <t xml:space="preserve">Salaries for Regionals </t>
  </si>
  <si>
    <t xml:space="preserve"> 1 day August, 27 for September, 27 for October, 25 for November and 24 days for December 2015. </t>
  </si>
  <si>
    <t>Salaries for Team Leaders</t>
  </si>
  <si>
    <t xml:space="preserve"> 1 day August, 27 for September, 27 for October, 25 for November and 24 days for December 2015.</t>
  </si>
  <si>
    <t>Salaries for enumerators</t>
  </si>
  <si>
    <t xml:space="preserve">1 day August, 27 for September, 27 for October, 25 for November and 24 days for December 2015. </t>
  </si>
  <si>
    <t>Salaries of editors</t>
  </si>
  <si>
    <t>TOTAL</t>
  </si>
  <si>
    <t>Total Trade</t>
  </si>
  <si>
    <t>Trade Balance</t>
  </si>
  <si>
    <t>Partner \ Period</t>
  </si>
  <si>
    <t>Congo, The Democratic Republic Of</t>
  </si>
  <si>
    <t>United Arab Emirates</t>
  </si>
  <si>
    <t>Kenya</t>
  </si>
  <si>
    <t>United Kingdom</t>
  </si>
  <si>
    <t>Burundi</t>
  </si>
  <si>
    <t>Ethiopia</t>
  </si>
  <si>
    <t>China</t>
  </si>
  <si>
    <t>Turkey</t>
  </si>
  <si>
    <t>Uganda</t>
  </si>
  <si>
    <t>Japan</t>
  </si>
  <si>
    <t>Belgium</t>
  </si>
  <si>
    <t>Switzerland</t>
  </si>
  <si>
    <t>South Africa</t>
  </si>
  <si>
    <t>Tanzania, United Republic Of</t>
  </si>
  <si>
    <t>Germany</t>
  </si>
  <si>
    <t>France</t>
  </si>
  <si>
    <t>Hong Kong</t>
  </si>
  <si>
    <t>India</t>
  </si>
  <si>
    <t>Netherlands</t>
  </si>
  <si>
    <t>Singapore</t>
  </si>
  <si>
    <t>United States</t>
  </si>
  <si>
    <t>PARTNER COUNTRY ANALYSIS</t>
  </si>
  <si>
    <t>Year and Period</t>
  </si>
  <si>
    <t>Total Estimates</t>
  </si>
  <si>
    <t>COMMODITY ANALYSIS</t>
  </si>
  <si>
    <t>COMMODITY DESCRIPTION/ TOTAL ESTIMATES</t>
  </si>
  <si>
    <t>EAC</t>
  </si>
  <si>
    <t>Tanzania</t>
  </si>
  <si>
    <t>Trade in Goods of Rwanda with  EAC</t>
  </si>
  <si>
    <t>WORLD</t>
  </si>
  <si>
    <t>Trade in Goods of Rwanda with selected regional organizations (Value in US$ million)</t>
  </si>
  <si>
    <t>CEPGL</t>
  </si>
  <si>
    <t>Export</t>
  </si>
  <si>
    <t>Import</t>
  </si>
  <si>
    <t>Re-export</t>
  </si>
  <si>
    <t>COMESA</t>
  </si>
  <si>
    <t>COMMON WEALTH</t>
  </si>
  <si>
    <t>ECOWAS</t>
  </si>
  <si>
    <t>SADC</t>
  </si>
  <si>
    <t>EU</t>
  </si>
  <si>
    <t>AFRICA</t>
  </si>
  <si>
    <t>AMERICA</t>
  </si>
  <si>
    <t>ASIA</t>
  </si>
  <si>
    <t>EUROPE</t>
  </si>
  <si>
    <t>OCEANIA</t>
  </si>
  <si>
    <t>Russian Federation</t>
  </si>
  <si>
    <t>Zambia</t>
  </si>
  <si>
    <t>Rwanda's External Trade  (values in US$ million)</t>
  </si>
  <si>
    <t>2016Q1</t>
  </si>
  <si>
    <t>Rwanda's External Trade  with EAC (values in US$ million)</t>
  </si>
  <si>
    <t>Rwanda's Formal External Trade in Goods (values in US$ million)</t>
  </si>
  <si>
    <t>Trade in Goods of Rwanda by Continents</t>
  </si>
  <si>
    <r>
      <rPr>
        <b/>
        <sz val="12"/>
        <color indexed="8"/>
        <rFont val="Arial Narrow"/>
        <family val="2"/>
      </rPr>
      <t xml:space="preserve">Source: </t>
    </r>
    <r>
      <rPr>
        <sz val="12"/>
        <color indexed="8"/>
        <rFont val="Arial Narrow"/>
        <family val="2"/>
      </rPr>
      <t>NISR</t>
    </r>
  </si>
  <si>
    <t>2016Q2</t>
  </si>
  <si>
    <t>2016Q3</t>
  </si>
  <si>
    <t>2016Q4</t>
  </si>
  <si>
    <t>Luxembourg</t>
  </si>
  <si>
    <t>2017Q1</t>
  </si>
  <si>
    <t>SITC SECTION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</si>
  <si>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</si>
  <si>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</si>
  <si>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</si>
  <si>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</si>
  <si>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</si>
  <si>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</si>
  <si>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</si>
  <si>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</si>
  <si>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</si>
  <si>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</si>
  <si>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 xml:space="preserve">Crude materials, inedible, except fuels </t>
  </si>
  <si>
    <t>Mineral fuels, lubricants and related materials</t>
  </si>
  <si>
    <t>Animals and vegetable oils, fats &amp; waxes</t>
  </si>
  <si>
    <t>Chemicals &amp; related products, n.e.s.</t>
  </si>
  <si>
    <t>Manufactured goods classified chiefly by material</t>
  </si>
  <si>
    <t>Machinery and transport equipment</t>
  </si>
  <si>
    <t>Miscellaneous manufactured articles</t>
  </si>
  <si>
    <t>Other commodities &amp; transactions, n.e.s</t>
  </si>
  <si>
    <t>Food and live animals</t>
  </si>
  <si>
    <t>Beverages and tobacco</t>
  </si>
  <si>
    <t>2017Q2</t>
  </si>
  <si>
    <t>Saudi Arabia</t>
  </si>
  <si>
    <t>2017Q3</t>
  </si>
  <si>
    <t>2017Q4</t>
  </si>
  <si>
    <t>Qatar</t>
  </si>
  <si>
    <t>Congo</t>
  </si>
  <si>
    <t>Pakistan</t>
  </si>
  <si>
    <r>
      <rPr>
        <b/>
        <sz val="14"/>
        <color indexed="8"/>
        <rFont val="Agency FB"/>
        <family val="2"/>
      </rPr>
      <t xml:space="preserve">Source: </t>
    </r>
    <r>
      <rPr>
        <sz val="14"/>
        <color indexed="8"/>
        <rFont val="Agency FB"/>
        <family val="2"/>
      </rPr>
      <t>NISR</t>
    </r>
  </si>
  <si>
    <t>South Sudan</t>
  </si>
  <si>
    <r>
      <rPr>
        <b/>
        <sz val="14"/>
        <color indexed="8"/>
        <rFont val="Agency FB"/>
        <family val="2"/>
      </rPr>
      <t>Source:</t>
    </r>
    <r>
      <rPr>
        <sz val="14"/>
        <color indexed="8"/>
        <rFont val="Agency FB"/>
        <family val="2"/>
      </rPr>
      <t xml:space="preserve"> NISR</t>
    </r>
  </si>
  <si>
    <t>Kazakhstan</t>
  </si>
  <si>
    <t>Sudan</t>
  </si>
  <si>
    <r>
      <rPr>
        <b/>
        <sz val="14"/>
        <rFont val="Agency FB"/>
        <family val="2"/>
      </rPr>
      <t>Source:</t>
    </r>
    <r>
      <rPr>
        <sz val="14"/>
        <rFont val="Agency FB"/>
        <family val="2"/>
      </rPr>
      <t xml:space="preserve"> NISR</t>
    </r>
  </si>
  <si>
    <r>
      <rPr>
        <b/>
        <sz val="14"/>
        <rFont val="Agency FB"/>
        <family val="2"/>
      </rPr>
      <t xml:space="preserve">Source: </t>
    </r>
    <r>
      <rPr>
        <sz val="14"/>
        <rFont val="Agency FB"/>
        <family val="2"/>
      </rPr>
      <t>NISR</t>
    </r>
  </si>
  <si>
    <r>
      <rPr>
        <b/>
        <sz val="14"/>
        <color theme="1"/>
        <rFont val="Agency FB"/>
        <family val="2"/>
      </rPr>
      <t xml:space="preserve">Source: </t>
    </r>
    <r>
      <rPr>
        <sz val="14"/>
        <color theme="1"/>
        <rFont val="Agency FB"/>
        <family val="2"/>
      </rPr>
      <t>NISR</t>
    </r>
  </si>
  <si>
    <r>
      <t xml:space="preserve">*Note: </t>
    </r>
    <r>
      <rPr>
        <sz val="14"/>
        <color indexed="8"/>
        <rFont val="Agency FB"/>
        <family val="2"/>
      </rPr>
      <t xml:space="preserve">South Sudan data starts from </t>
    </r>
    <r>
      <rPr>
        <b/>
        <sz val="14"/>
        <color indexed="8"/>
        <rFont val="Agency FB"/>
        <family val="2"/>
      </rPr>
      <t>2016Q2</t>
    </r>
    <r>
      <rPr>
        <sz val="14"/>
        <color indexed="8"/>
        <rFont val="Agency FB"/>
        <family val="2"/>
      </rPr>
      <t xml:space="preserve"> since it joined EAC in </t>
    </r>
    <r>
      <rPr>
        <b/>
        <sz val="14"/>
        <color indexed="8"/>
        <rFont val="Agency FB"/>
        <family val="2"/>
      </rPr>
      <t>April 2016</t>
    </r>
  </si>
  <si>
    <t>2018Q1</t>
  </si>
  <si>
    <t>Flow/Period</t>
  </si>
  <si>
    <t>SHARE IN %</t>
  </si>
  <si>
    <t>Malaysia</t>
  </si>
  <si>
    <t>Niger</t>
  </si>
  <si>
    <t>Indonesia</t>
  </si>
  <si>
    <t>Italy</t>
  </si>
  <si>
    <t>All data series Preliminary *</t>
  </si>
  <si>
    <t>2018Q2</t>
  </si>
  <si>
    <t>Canada</t>
  </si>
  <si>
    <t>Viet Nam</t>
  </si>
  <si>
    <t>Mauritius</t>
  </si>
  <si>
    <t>Thailand</t>
  </si>
  <si>
    <t>Shares in % Q2 2018</t>
  </si>
  <si>
    <t>% change Q2/Q1 2018</t>
  </si>
  <si>
    <t>% change Q2 2018/Q2 2017</t>
  </si>
  <si>
    <t>VALUES in US$ million</t>
  </si>
  <si>
    <t>Top 20 destinations of exports of Rwanda in  2018, Quarter 2, values in US$ million</t>
  </si>
  <si>
    <t>Top 20 countries of origin of the imports of Rwanda in 2018, Quarter 2, values in US$ million</t>
  </si>
  <si>
    <t>Top 20 destinations of re-exports of Rwanda in the year 2018, Quarter 2, values in US$ million</t>
  </si>
  <si>
    <t>Products  exported by Rwanda in  2018, Quarter 2, values in US$ million</t>
  </si>
  <si>
    <t>Products  imported by Rwanda in  2018, Quarter 2, values in US$ million</t>
  </si>
  <si>
    <t>Products  re-exported by Rwanda in  2018, Quarter 2, values in US$ million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</si>
</sst>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00"/>
    <numFmt numFmtId="167" formatCode="0.0%"/>
  </numFmts>
  <fonts count="3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4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b/>
      <sz val="9"/>
      <color rgb="FF000000"/>
      <name val="Agency FB"/>
      <family val="2"/>
    </font>
    <font>
      <b/>
      <sz val="14"/>
      <color indexed="8"/>
      <name val="Agency FB"/>
      <family val="2"/>
    </font>
    <font>
      <sz val="14"/>
      <color indexed="8"/>
      <name val="Agency FB"/>
      <family val="2"/>
    </font>
    <font>
      <sz val="16"/>
      <color theme="1"/>
      <name val="Agency FB"/>
      <family val="2"/>
    </font>
    <font>
      <b/>
      <sz val="16"/>
      <color theme="1"/>
      <name val="Agency FB"/>
      <family val="2"/>
    </font>
    <font>
      <sz val="14"/>
      <name val="Agency FB"/>
      <family val="2"/>
    </font>
    <font>
      <b/>
      <sz val="14"/>
      <name val="Agency FB"/>
      <family val="2"/>
    </font>
    <font>
      <sz val="14"/>
      <color rgb="FFFF0000"/>
      <name val="Agency FB"/>
      <family val="2"/>
    </font>
    <font>
      <b/>
      <sz val="14"/>
      <color rgb="FF000000"/>
      <name val="Agency FB"/>
      <family val="2"/>
    </font>
    <font>
      <sz val="11"/>
      <name val="Calibri"/>
      <family val="2"/>
      <scheme val="minor"/>
    </font>
    <font>
      <b/>
      <sz val="16"/>
      <name val="Agency FB"/>
      <family val="2"/>
    </font>
    <font>
      <sz val="14"/>
      <color rgb="FF000000"/>
      <name val="Agency FB"/>
      <family val="2"/>
    </font>
    <font>
      <b/>
      <sz val="18"/>
      <color theme="1"/>
      <name val="Agency FB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249977111117893"/>
        <bgColor indexed="64"/>
      </patternFill>
    </fill>
  </fills>
  <borders count="29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7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27">
    <xf numFmtId="0" fontId="0" fillId="0" borderId="0" xfId="0"/>
    <xf numFmtId="0" fontId="9" fillId="2" borderId="1" xfId="0" applyFont="1" applyFill="1" applyBorder="1"/>
    <xf numFmtId="0" fontId="9" fillId="2" borderId="2" xfId="0" applyFont="1" applyFill="1" applyBorder="1"/>
    <xf numFmtId="0" fontId="9" fillId="2" borderId="3" xfId="0" applyFont="1" applyFill="1" applyBorder="1"/>
    <xf numFmtId="0" fontId="10" fillId="0" borderId="4" xfId="0" applyFont="1" applyBorder="1" applyAlignment="1">
      <alignment wrapText="1"/>
    </xf>
    <xf numFmtId="0" fontId="10" fillId="0" borderId="5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3" fontId="0" fillId="0" borderId="0" xfId="0" applyNumberFormat="1"/>
    <xf numFmtId="3" fontId="10" fillId="0" borderId="6" xfId="0" applyNumberFormat="1" applyFont="1" applyBorder="1" applyAlignment="1">
      <alignment horizontal="right"/>
    </xf>
    <xf numFmtId="0" fontId="11" fillId="0" borderId="7" xfId="0" applyFont="1" applyBorder="1" applyAlignment="1">
      <alignment horizontal="justify" wrapText="1"/>
    </xf>
    <xf numFmtId="0" fontId="10" fillId="0" borderId="8" xfId="0" applyFont="1" applyBorder="1" applyAlignment="1">
      <alignment horizontal="right"/>
    </xf>
    <xf numFmtId="0" fontId="10" fillId="0" borderId="9" xfId="0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0" fontId="11" fillId="0" borderId="7" xfId="0" applyFont="1" applyBorder="1" applyAlignment="1">
      <alignment vertical="top" wrapText="1"/>
    </xf>
    <xf numFmtId="0" fontId="9" fillId="2" borderId="10" xfId="0" applyFont="1" applyFill="1" applyBorder="1"/>
    <xf numFmtId="0" fontId="9" fillId="2" borderId="11" xfId="0" applyFont="1" applyFill="1" applyBorder="1"/>
    <xf numFmtId="0" fontId="9" fillId="2" borderId="12" xfId="0" applyFont="1" applyFill="1" applyBorder="1"/>
    <xf numFmtId="3" fontId="9" fillId="2" borderId="12" xfId="0" applyNumberFormat="1" applyFont="1" applyFill="1" applyBorder="1"/>
    <xf numFmtId="0" fontId="9" fillId="2" borderId="13" xfId="0" applyFont="1" applyFill="1" applyBorder="1"/>
    <xf numFmtId="3" fontId="8" fillId="0" borderId="0" xfId="0" applyNumberFormat="1" applyFont="1"/>
    <xf numFmtId="0" fontId="13" fillId="0" borderId="0" xfId="0" applyFont="1"/>
    <xf numFmtId="0" fontId="13" fillId="0" borderId="0" xfId="0" applyFont="1" applyBorder="1"/>
    <xf numFmtId="164" fontId="12" fillId="0" borderId="0" xfId="1" applyNumberFormat="1" applyFont="1" applyFill="1" applyBorder="1"/>
    <xf numFmtId="2" fontId="3" fillId="0" borderId="0" xfId="1" applyNumberFormat="1" applyFont="1" applyFill="1" applyAlignment="1">
      <alignment horizontal="center"/>
    </xf>
    <xf numFmtId="2" fontId="3" fillId="0" borderId="0" xfId="3" applyNumberFormat="1" applyFont="1" applyFill="1" applyAlignment="1">
      <alignment horizontal="center"/>
    </xf>
    <xf numFmtId="2" fontId="3" fillId="0" borderId="0" xfId="1" applyNumberFormat="1" applyFont="1" applyFill="1" applyBorder="1" applyAlignment="1">
      <alignment horizontal="center"/>
    </xf>
    <xf numFmtId="2" fontId="4" fillId="0" borderId="0" xfId="1" applyNumberFormat="1" applyFont="1" applyFill="1" applyBorder="1" applyAlignment="1">
      <alignment horizontal="center"/>
    </xf>
    <xf numFmtId="9" fontId="4" fillId="0" borderId="0" xfId="3" applyFont="1" applyFill="1" applyBorder="1" applyAlignment="1">
      <alignment horizontal="center"/>
    </xf>
    <xf numFmtId="0" fontId="13" fillId="0" borderId="0" xfId="0" applyFont="1" applyFill="1"/>
    <xf numFmtId="10" fontId="4" fillId="0" borderId="0" xfId="3" applyNumberFormat="1" applyFont="1" applyFill="1" applyBorder="1" applyAlignment="1">
      <alignment horizontal="center"/>
    </xf>
    <xf numFmtId="0" fontId="13" fillId="0" borderId="0" xfId="0" applyFont="1" applyFill="1" applyBorder="1"/>
    <xf numFmtId="10" fontId="12" fillId="0" borderId="0" xfId="3" applyNumberFormat="1" applyFont="1" applyFill="1" applyBorder="1" applyAlignment="1">
      <alignment horizontal="center"/>
    </xf>
    <xf numFmtId="10" fontId="13" fillId="0" borderId="0" xfId="3" applyNumberFormat="1" applyFont="1" applyFill="1" applyBorder="1" applyAlignment="1">
      <alignment horizontal="center"/>
    </xf>
    <xf numFmtId="10" fontId="13" fillId="0" borderId="0" xfId="3" applyNumberFormat="1" applyFont="1" applyFill="1" applyAlignment="1">
      <alignment horizontal="center"/>
    </xf>
    <xf numFmtId="43" fontId="13" fillId="0" borderId="0" xfId="1" applyNumberFormat="1" applyFont="1" applyFill="1" applyBorder="1"/>
    <xf numFmtId="49" fontId="13" fillId="0" borderId="0" xfId="1" applyNumberFormat="1" applyFont="1"/>
    <xf numFmtId="43" fontId="13" fillId="0" borderId="0" xfId="1" applyNumberFormat="1" applyFont="1" applyFill="1"/>
    <xf numFmtId="2" fontId="13" fillId="0" borderId="0" xfId="0" applyNumberFormat="1" applyFont="1" applyFill="1"/>
    <xf numFmtId="43" fontId="13" fillId="0" borderId="0" xfId="1" applyFont="1" applyFill="1" applyBorder="1"/>
    <xf numFmtId="2" fontId="13" fillId="0" borderId="0" xfId="1" applyNumberFormat="1" applyFont="1" applyBorder="1" applyAlignment="1">
      <alignment horizontal="center"/>
    </xf>
    <xf numFmtId="0" fontId="6" fillId="4" borderId="0" xfId="0" applyFont="1" applyFill="1"/>
    <xf numFmtId="0" fontId="0" fillId="0" borderId="0" xfId="0"/>
    <xf numFmtId="164" fontId="3" fillId="0" borderId="0" xfId="1" applyNumberFormat="1" applyFont="1" applyFill="1" applyBorder="1"/>
    <xf numFmtId="2" fontId="0" fillId="0" borderId="0" xfId="0" applyNumberFormat="1"/>
    <xf numFmtId="9" fontId="13" fillId="0" borderId="0" xfId="3" applyFont="1" applyFill="1" applyBorder="1"/>
    <xf numFmtId="0" fontId="14" fillId="0" borderId="0" xfId="0" applyFont="1"/>
    <xf numFmtId="0" fontId="15" fillId="0" borderId="0" xfId="0" applyFont="1"/>
    <xf numFmtId="0" fontId="15" fillId="0" borderId="0" xfId="0" applyFont="1" applyFill="1" applyBorder="1"/>
    <xf numFmtId="0" fontId="14" fillId="0" borderId="0" xfId="0" applyFont="1" applyBorder="1"/>
    <xf numFmtId="0" fontId="16" fillId="5" borderId="19" xfId="0" applyFont="1" applyFill="1" applyBorder="1"/>
    <xf numFmtId="0" fontId="17" fillId="0" borderId="0" xfId="0" applyFont="1" applyFill="1" applyBorder="1" applyAlignment="1">
      <alignment horizontal="center" vertical="center" wrapText="1"/>
    </xf>
    <xf numFmtId="0" fontId="16" fillId="4" borderId="20" xfId="0" applyFont="1" applyFill="1" applyBorder="1"/>
    <xf numFmtId="2" fontId="14" fillId="0" borderId="0" xfId="0" applyNumberFormat="1" applyFont="1" applyFill="1" applyBorder="1"/>
    <xf numFmtId="10" fontId="17" fillId="0" borderId="0" xfId="0" applyNumberFormat="1" applyFont="1" applyFill="1" applyBorder="1" applyAlignment="1">
      <alignment horizontal="center" vertical="center" wrapText="1"/>
    </xf>
    <xf numFmtId="0" fontId="16" fillId="4" borderId="21" xfId="0" applyFont="1" applyFill="1" applyBorder="1"/>
    <xf numFmtId="10" fontId="15" fillId="0" borderId="0" xfId="0" applyNumberFormat="1" applyFont="1" applyFill="1" applyBorder="1"/>
    <xf numFmtId="0" fontId="14" fillId="4" borderId="0" xfId="0" applyFont="1" applyFill="1" applyBorder="1"/>
    <xf numFmtId="2" fontId="14" fillId="0" borderId="0" xfId="0" applyNumberFormat="1" applyFont="1"/>
    <xf numFmtId="2" fontId="15" fillId="0" borderId="0" xfId="0" applyNumberFormat="1" applyFont="1"/>
    <xf numFmtId="2" fontId="15" fillId="0" borderId="0" xfId="3" applyNumberFormat="1" applyFont="1"/>
    <xf numFmtId="2" fontId="15" fillId="0" borderId="0" xfId="3" applyNumberFormat="1" applyFont="1" applyFill="1" applyBorder="1"/>
    <xf numFmtId="2" fontId="15" fillId="0" borderId="0" xfId="0" applyNumberFormat="1" applyFont="1" applyFill="1" applyBorder="1"/>
    <xf numFmtId="43" fontId="15" fillId="0" borderId="0" xfId="0" applyNumberFormat="1" applyFont="1"/>
    <xf numFmtId="9" fontId="15" fillId="0" borderId="0" xfId="3" applyFont="1"/>
    <xf numFmtId="10" fontId="15" fillId="0" borderId="0" xfId="3" applyNumberFormat="1" applyFont="1"/>
    <xf numFmtId="10" fontId="15" fillId="0" borderId="0" xfId="3" applyNumberFormat="1" applyFont="1" applyFill="1" applyBorder="1"/>
    <xf numFmtId="10" fontId="15" fillId="0" borderId="0" xfId="0" applyNumberFormat="1" applyFont="1"/>
    <xf numFmtId="43" fontId="15" fillId="0" borderId="0" xfId="1" applyFont="1" applyFill="1" applyBorder="1"/>
    <xf numFmtId="9" fontId="15" fillId="0" borderId="0" xfId="3" applyFont="1" applyFill="1" applyBorder="1"/>
    <xf numFmtId="10" fontId="15" fillId="0" borderId="0" xfId="1" applyNumberFormat="1" applyFont="1"/>
    <xf numFmtId="2" fontId="20" fillId="0" borderId="0" xfId="0" applyNumberFormat="1" applyFont="1"/>
    <xf numFmtId="0" fontId="16" fillId="5" borderId="19" xfId="0" applyFont="1" applyFill="1" applyBorder="1" applyAlignment="1">
      <alignment horizontal="center"/>
    </xf>
    <xf numFmtId="2" fontId="14" fillId="0" borderId="21" xfId="0" applyNumberFormat="1" applyFont="1" applyFill="1" applyBorder="1" applyAlignment="1">
      <alignment horizontal="center"/>
    </xf>
    <xf numFmtId="2" fontId="16" fillId="0" borderId="21" xfId="0" applyNumberFormat="1" applyFont="1" applyFill="1" applyBorder="1" applyAlignment="1">
      <alignment horizontal="center"/>
    </xf>
    <xf numFmtId="0" fontId="16" fillId="0" borderId="0" xfId="0" applyFont="1"/>
    <xf numFmtId="0" fontId="16" fillId="0" borderId="20" xfId="0" applyFont="1" applyFill="1" applyBorder="1"/>
    <xf numFmtId="0" fontId="14" fillId="0" borderId="20" xfId="0" applyFont="1" applyFill="1" applyBorder="1"/>
    <xf numFmtId="2" fontId="14" fillId="0" borderId="0" xfId="0" applyNumberFormat="1" applyFont="1" applyFill="1" applyBorder="1" applyAlignment="1">
      <alignment horizontal="center"/>
    </xf>
    <xf numFmtId="2" fontId="14" fillId="0" borderId="0" xfId="1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16" fillId="0" borderId="14" xfId="0" applyFont="1" applyFill="1" applyBorder="1"/>
    <xf numFmtId="0" fontId="14" fillId="0" borderId="14" xfId="0" applyFont="1" applyFill="1" applyBorder="1"/>
    <xf numFmtId="2" fontId="14" fillId="0" borderId="14" xfId="0" applyNumberFormat="1" applyFont="1" applyFill="1" applyBorder="1" applyAlignment="1">
      <alignment horizontal="center"/>
    </xf>
    <xf numFmtId="43" fontId="14" fillId="0" borderId="0" xfId="0" applyNumberFormat="1" applyFont="1" applyAlignment="1">
      <alignment horizontal="center"/>
    </xf>
    <xf numFmtId="0" fontId="16" fillId="0" borderId="16" xfId="0" applyFont="1" applyFill="1" applyBorder="1"/>
    <xf numFmtId="0" fontId="14" fillId="0" borderId="16" xfId="0" applyFont="1" applyFill="1" applyBorder="1"/>
    <xf numFmtId="2" fontId="22" fillId="0" borderId="0" xfId="0" applyNumberFormat="1" applyFont="1" applyFill="1" applyAlignment="1">
      <alignment horizontal="center"/>
    </xf>
    <xf numFmtId="2" fontId="14" fillId="0" borderId="16" xfId="0" applyNumberFormat="1" applyFont="1" applyBorder="1" applyAlignment="1">
      <alignment horizontal="center"/>
    </xf>
    <xf numFmtId="2" fontId="14" fillId="0" borderId="16" xfId="0" applyNumberFormat="1" applyFont="1" applyFill="1" applyBorder="1" applyAlignment="1">
      <alignment horizontal="center"/>
    </xf>
    <xf numFmtId="43" fontId="14" fillId="0" borderId="0" xfId="0" applyNumberFormat="1" applyFont="1" applyBorder="1" applyAlignment="1">
      <alignment horizontal="center"/>
    </xf>
    <xf numFmtId="0" fontId="16" fillId="0" borderId="19" xfId="0" applyFont="1" applyFill="1" applyBorder="1"/>
    <xf numFmtId="0" fontId="14" fillId="0" borderId="19" xfId="0" applyFont="1" applyFill="1" applyBorder="1"/>
    <xf numFmtId="2" fontId="14" fillId="0" borderId="19" xfId="0" applyNumberFormat="1" applyFont="1" applyFill="1" applyBorder="1" applyAlignment="1">
      <alignment horizontal="center"/>
    </xf>
    <xf numFmtId="0" fontId="14" fillId="0" borderId="0" xfId="0" applyFont="1" applyFill="1" applyBorder="1"/>
    <xf numFmtId="0" fontId="16" fillId="4" borderId="0" xfId="0" applyFont="1" applyFill="1" applyBorder="1"/>
    <xf numFmtId="9" fontId="14" fillId="0" borderId="0" xfId="3" applyFont="1"/>
    <xf numFmtId="10" fontId="14" fillId="0" borderId="0" xfId="0" applyNumberFormat="1" applyFont="1"/>
    <xf numFmtId="43" fontId="14" fillId="0" borderId="0" xfId="0" applyNumberFormat="1" applyFont="1" applyFill="1" applyBorder="1"/>
    <xf numFmtId="0" fontId="16" fillId="5" borderId="23" xfId="0" applyFont="1" applyFill="1" applyBorder="1"/>
    <xf numFmtId="0" fontId="16" fillId="5" borderId="23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left" vertical="center"/>
    </xf>
    <xf numFmtId="2" fontId="14" fillId="0" borderId="0" xfId="1" applyNumberFormat="1" applyFont="1" applyFill="1" applyBorder="1" applyAlignment="1">
      <alignment horizontal="center"/>
    </xf>
    <xf numFmtId="2" fontId="14" fillId="0" borderId="0" xfId="1" applyNumberFormat="1" applyFont="1" applyFill="1" applyAlignment="1">
      <alignment horizontal="center"/>
    </xf>
    <xf numFmtId="2" fontId="14" fillId="0" borderId="0" xfId="0" applyNumberFormat="1" applyFont="1" applyFill="1" applyAlignment="1">
      <alignment horizontal="center"/>
    </xf>
    <xf numFmtId="0" fontId="16" fillId="0" borderId="0" xfId="0" applyFont="1" applyFill="1" applyBorder="1" applyAlignment="1">
      <alignment horizontal="left" vertical="center"/>
    </xf>
    <xf numFmtId="0" fontId="16" fillId="0" borderId="14" xfId="0" applyFont="1" applyFill="1" applyBorder="1" applyAlignment="1">
      <alignment horizontal="left" vertical="center"/>
    </xf>
    <xf numFmtId="2" fontId="16" fillId="0" borderId="14" xfId="1" applyNumberFormat="1" applyFont="1" applyFill="1" applyBorder="1" applyAlignment="1">
      <alignment horizontal="center"/>
    </xf>
    <xf numFmtId="0" fontId="16" fillId="4" borderId="0" xfId="0" applyFont="1" applyFill="1" applyBorder="1" applyAlignment="1">
      <alignment horizontal="left" vertical="center"/>
    </xf>
    <xf numFmtId="43" fontId="14" fillId="0" borderId="0" xfId="3" applyNumberFormat="1" applyFont="1" applyFill="1" applyBorder="1" applyAlignment="1">
      <alignment horizontal="center"/>
    </xf>
    <xf numFmtId="43" fontId="14" fillId="0" borderId="0" xfId="3" applyNumberFormat="1" applyFont="1" applyAlignment="1">
      <alignment horizontal="center"/>
    </xf>
    <xf numFmtId="43" fontId="14" fillId="0" borderId="0" xfId="3" applyNumberFormat="1" applyFont="1" applyBorder="1" applyAlignment="1">
      <alignment horizontal="center"/>
    </xf>
    <xf numFmtId="0" fontId="16" fillId="4" borderId="14" xfId="0" applyFont="1" applyFill="1" applyBorder="1" applyAlignment="1">
      <alignment horizontal="left" vertical="center"/>
    </xf>
    <xf numFmtId="0" fontId="16" fillId="4" borderId="14" xfId="0" applyFont="1" applyFill="1" applyBorder="1"/>
    <xf numFmtId="2" fontId="14" fillId="0" borderId="0" xfId="0" applyNumberFormat="1" applyFont="1" applyBorder="1" applyAlignment="1">
      <alignment horizontal="center"/>
    </xf>
    <xf numFmtId="2" fontId="14" fillId="0" borderId="0" xfId="3" applyNumberFormat="1" applyFont="1" applyFill="1" applyBorder="1" applyAlignment="1">
      <alignment horizontal="center"/>
    </xf>
    <xf numFmtId="2" fontId="14" fillId="0" borderId="0" xfId="3" applyNumberFormat="1" applyFont="1" applyFill="1" applyAlignment="1">
      <alignment horizontal="center"/>
    </xf>
    <xf numFmtId="2" fontId="14" fillId="0" borderId="0" xfId="3" applyNumberFormat="1" applyFont="1" applyAlignment="1">
      <alignment horizontal="center"/>
    </xf>
    <xf numFmtId="2" fontId="16" fillId="0" borderId="19" xfId="1" applyNumberFormat="1" applyFont="1" applyFill="1" applyBorder="1" applyAlignment="1">
      <alignment horizontal="center"/>
    </xf>
    <xf numFmtId="0" fontId="14" fillId="4" borderId="0" xfId="0" applyFont="1" applyFill="1"/>
    <xf numFmtId="10" fontId="14" fillId="0" borderId="0" xfId="3" applyNumberFormat="1" applyFont="1"/>
    <xf numFmtId="166" fontId="14" fillId="0" borderId="0" xfId="0" applyNumberFormat="1" applyFont="1"/>
    <xf numFmtId="2" fontId="14" fillId="0" borderId="0" xfId="1" applyNumberFormat="1" applyFont="1"/>
    <xf numFmtId="164" fontId="14" fillId="0" borderId="0" xfId="1" applyNumberFormat="1" applyFont="1"/>
    <xf numFmtId="2" fontId="14" fillId="0" borderId="0" xfId="3" applyNumberFormat="1" applyFont="1"/>
    <xf numFmtId="0" fontId="16" fillId="0" borderId="0" xfId="0" applyFont="1" applyBorder="1"/>
    <xf numFmtId="2" fontId="14" fillId="0" borderId="0" xfId="0" applyNumberFormat="1" applyFont="1" applyBorder="1"/>
    <xf numFmtId="39" fontId="14" fillId="0" borderId="0" xfId="1" applyNumberFormat="1" applyFont="1"/>
    <xf numFmtId="9" fontId="16" fillId="0" borderId="0" xfId="3" applyFont="1" applyBorder="1"/>
    <xf numFmtId="2" fontId="14" fillId="0" borderId="0" xfId="0" applyNumberFormat="1" applyFont="1" applyFill="1"/>
    <xf numFmtId="164" fontId="14" fillId="0" borderId="0" xfId="1" applyNumberFormat="1" applyFont="1" applyFill="1"/>
    <xf numFmtId="0" fontId="14" fillId="0" borderId="0" xfId="0" applyFont="1" applyFill="1"/>
    <xf numFmtId="0" fontId="21" fillId="0" borderId="0" xfId="0" applyFont="1"/>
    <xf numFmtId="0" fontId="14" fillId="4" borderId="20" xfId="0" applyFont="1" applyFill="1" applyBorder="1"/>
    <xf numFmtId="0" fontId="14" fillId="0" borderId="22" xfId="0" applyFont="1" applyBorder="1"/>
    <xf numFmtId="0" fontId="16" fillId="4" borderId="16" xfId="0" applyFont="1" applyFill="1" applyBorder="1"/>
    <xf numFmtId="2" fontId="23" fillId="0" borderId="16" xfId="1" applyNumberFormat="1" applyFont="1" applyFill="1" applyBorder="1" applyAlignment="1">
      <alignment horizontal="center"/>
    </xf>
    <xf numFmtId="2" fontId="23" fillId="4" borderId="16" xfId="1" applyNumberFormat="1" applyFont="1" applyFill="1" applyBorder="1" applyAlignment="1">
      <alignment horizontal="center"/>
    </xf>
    <xf numFmtId="0" fontId="16" fillId="4" borderId="19" xfId="0" applyFont="1" applyFill="1" applyBorder="1"/>
    <xf numFmtId="164" fontId="16" fillId="0" borderId="0" xfId="1" applyNumberFormat="1" applyFont="1" applyFill="1" applyBorder="1" applyAlignment="1">
      <alignment horizontal="center"/>
    </xf>
    <xf numFmtId="164" fontId="16" fillId="3" borderId="0" xfId="1" applyNumberFormat="1" applyFont="1" applyFill="1" applyBorder="1"/>
    <xf numFmtId="43" fontId="23" fillId="3" borderId="16" xfId="1" applyNumberFormat="1" applyFont="1" applyFill="1" applyBorder="1" applyAlignment="1">
      <alignment horizontal="center"/>
    </xf>
    <xf numFmtId="2" fontId="22" fillId="0" borderId="0" xfId="1" applyNumberFormat="1" applyFont="1" applyFill="1" applyBorder="1" applyAlignment="1">
      <alignment horizontal="center"/>
    </xf>
    <xf numFmtId="2" fontId="14" fillId="0" borderId="14" xfId="0" applyNumberFormat="1" applyFont="1" applyBorder="1" applyAlignment="1">
      <alignment horizontal="center"/>
    </xf>
    <xf numFmtId="2" fontId="23" fillId="3" borderId="17" xfId="1" applyNumberFormat="1" applyFont="1" applyFill="1" applyBorder="1" applyAlignment="1">
      <alignment horizontal="center"/>
    </xf>
    <xf numFmtId="10" fontId="23" fillId="3" borderId="16" xfId="3" applyNumberFormat="1" applyFont="1" applyFill="1" applyBorder="1" applyAlignment="1">
      <alignment horizontal="center"/>
    </xf>
    <xf numFmtId="2" fontId="22" fillId="0" borderId="18" xfId="1" applyNumberFormat="1" applyFont="1" applyFill="1" applyBorder="1" applyAlignment="1">
      <alignment horizontal="center"/>
    </xf>
    <xf numFmtId="9" fontId="22" fillId="0" borderId="0" xfId="3" applyFont="1" applyFill="1" applyBorder="1" applyAlignment="1">
      <alignment horizontal="center"/>
    </xf>
    <xf numFmtId="10" fontId="22" fillId="0" borderId="0" xfId="3" applyNumberFormat="1" applyFont="1" applyFill="1" applyBorder="1" applyAlignment="1">
      <alignment horizontal="center"/>
    </xf>
    <xf numFmtId="2" fontId="22" fillId="0" borderId="15" xfId="1" applyNumberFormat="1" applyFont="1" applyFill="1" applyBorder="1" applyAlignment="1">
      <alignment horizontal="center"/>
    </xf>
    <xf numFmtId="10" fontId="22" fillId="0" borderId="14" xfId="3" applyNumberFormat="1" applyFont="1" applyFill="1" applyBorder="1" applyAlignment="1">
      <alignment horizontal="center"/>
    </xf>
    <xf numFmtId="0" fontId="14" fillId="0" borderId="14" xfId="0" applyFont="1" applyBorder="1"/>
    <xf numFmtId="0" fontId="16" fillId="3" borderId="0" xfId="0" applyFont="1" applyFill="1"/>
    <xf numFmtId="43" fontId="14" fillId="0" borderId="0" xfId="1" applyFont="1"/>
    <xf numFmtId="43" fontId="14" fillId="0" borderId="0" xfId="1" applyFont="1" applyFill="1" applyBorder="1"/>
    <xf numFmtId="10" fontId="14" fillId="0" borderId="0" xfId="1" applyNumberFormat="1" applyFont="1" applyFill="1" applyBorder="1"/>
    <xf numFmtId="43" fontId="14" fillId="0" borderId="0" xfId="1" applyNumberFormat="1" applyFont="1"/>
    <xf numFmtId="164" fontId="16" fillId="0" borderId="0" xfId="1" applyNumberFormat="1" applyFont="1" applyFill="1" applyAlignment="1">
      <alignment horizontal="center"/>
    </xf>
    <xf numFmtId="0" fontId="16" fillId="3" borderId="0" xfId="0" applyFont="1" applyFill="1" applyBorder="1" applyAlignment="1">
      <alignment horizontal="left"/>
    </xf>
    <xf numFmtId="164" fontId="23" fillId="0" borderId="0" xfId="1" applyNumberFormat="1" applyFont="1" applyFill="1" applyBorder="1"/>
    <xf numFmtId="0" fontId="16" fillId="3" borderId="16" xfId="0" applyFont="1" applyFill="1" applyBorder="1" applyAlignment="1">
      <alignment horizontal="left"/>
    </xf>
    <xf numFmtId="2" fontId="23" fillId="3" borderId="16" xfId="1" applyNumberFormat="1" applyFont="1" applyFill="1" applyBorder="1" applyAlignment="1">
      <alignment horizontal="center"/>
    </xf>
    <xf numFmtId="164" fontId="16" fillId="0" borderId="0" xfId="1" applyNumberFormat="1" applyFont="1"/>
    <xf numFmtId="43" fontId="16" fillId="0" borderId="0" xfId="1" applyFont="1" applyFill="1" applyAlignment="1">
      <alignment horizontal="center"/>
    </xf>
    <xf numFmtId="49" fontId="22" fillId="4" borderId="0" xfId="0" applyNumberFormat="1" applyFont="1" applyFill="1" applyBorder="1" applyAlignment="1"/>
    <xf numFmtId="49" fontId="24" fillId="0" borderId="0" xfId="1" applyNumberFormat="1" applyFont="1" applyBorder="1"/>
    <xf numFmtId="43" fontId="24" fillId="0" borderId="0" xfId="1" applyFont="1" applyBorder="1"/>
    <xf numFmtId="43" fontId="14" fillId="0" borderId="0" xfId="1" applyFont="1" applyBorder="1"/>
    <xf numFmtId="0" fontId="19" fillId="0" borderId="24" xfId="6" applyFont="1" applyFill="1" applyBorder="1" applyAlignment="1">
      <alignment wrapText="1"/>
    </xf>
    <xf numFmtId="0" fontId="19" fillId="0" borderId="0" xfId="6" applyFont="1" applyFill="1" applyBorder="1" applyAlignment="1">
      <alignment wrapText="1"/>
    </xf>
    <xf numFmtId="49" fontId="14" fillId="0" borderId="0" xfId="1" applyNumberFormat="1" applyFont="1" applyBorder="1"/>
    <xf numFmtId="49" fontId="16" fillId="3" borderId="0" xfId="0" applyNumberFormat="1" applyFont="1" applyFill="1" applyBorder="1" applyAlignment="1">
      <alignment horizontal="left"/>
    </xf>
    <xf numFmtId="49" fontId="14" fillId="0" borderId="0" xfId="0" applyNumberFormat="1" applyFont="1"/>
    <xf numFmtId="49" fontId="16" fillId="0" borderId="0" xfId="0" applyNumberFormat="1" applyFont="1"/>
    <xf numFmtId="164" fontId="23" fillId="0" borderId="0" xfId="1" applyNumberFormat="1" applyFont="1" applyFill="1" applyBorder="1" applyAlignment="1">
      <alignment horizontal="center"/>
    </xf>
    <xf numFmtId="49" fontId="16" fillId="3" borderId="0" xfId="0" applyNumberFormat="1" applyFont="1" applyFill="1" applyBorder="1" applyAlignment="1">
      <alignment horizontal="left" wrapText="1"/>
    </xf>
    <xf numFmtId="49" fontId="16" fillId="0" borderId="0" xfId="0" applyNumberFormat="1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2" fontId="23" fillId="0" borderId="0" xfId="1" applyNumberFormat="1" applyFont="1" applyFill="1" applyBorder="1" applyAlignment="1">
      <alignment horizontal="center"/>
    </xf>
    <xf numFmtId="0" fontId="14" fillId="0" borderId="18" xfId="0" applyFont="1" applyFill="1" applyBorder="1"/>
    <xf numFmtId="10" fontId="23" fillId="0" borderId="0" xfId="3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2" fontId="14" fillId="0" borderId="18" xfId="0" applyNumberFormat="1" applyFont="1" applyFill="1" applyBorder="1" applyAlignment="1">
      <alignment horizontal="center"/>
    </xf>
    <xf numFmtId="2" fontId="22" fillId="0" borderId="14" xfId="1" applyNumberFormat="1" applyFont="1" applyFill="1" applyBorder="1" applyAlignment="1">
      <alignment horizontal="center"/>
    </xf>
    <xf numFmtId="2" fontId="14" fillId="0" borderId="15" xfId="0" applyNumberFormat="1" applyFont="1" applyFill="1" applyBorder="1" applyAlignment="1">
      <alignment horizontal="center"/>
    </xf>
    <xf numFmtId="49" fontId="14" fillId="4" borderId="16" xfId="0" applyNumberFormat="1" applyFont="1" applyFill="1" applyBorder="1"/>
    <xf numFmtId="0" fontId="14" fillId="0" borderId="16" xfId="0" applyFont="1" applyBorder="1"/>
    <xf numFmtId="2" fontId="22" fillId="0" borderId="16" xfId="1" applyNumberFormat="1" applyFont="1" applyFill="1" applyBorder="1" applyAlignment="1">
      <alignment horizontal="center"/>
    </xf>
    <xf numFmtId="49" fontId="14" fillId="0" borderId="0" xfId="0" applyNumberFormat="1" applyFont="1" applyBorder="1"/>
    <xf numFmtId="9" fontId="14" fillId="0" borderId="0" xfId="3" applyFont="1" applyBorder="1"/>
    <xf numFmtId="49" fontId="14" fillId="0" borderId="0" xfId="0" applyNumberFormat="1" applyFont="1" applyFill="1" applyBorder="1"/>
    <xf numFmtId="9" fontId="14" fillId="0" borderId="0" xfId="3" applyFont="1" applyFill="1" applyBorder="1"/>
    <xf numFmtId="43" fontId="14" fillId="0" borderId="0" xfId="1" applyFont="1" applyFill="1"/>
    <xf numFmtId="10" fontId="14" fillId="0" borderId="0" xfId="1" applyNumberFormat="1" applyFont="1" applyFill="1"/>
    <xf numFmtId="0" fontId="25" fillId="0" borderId="0" xfId="0" applyFont="1"/>
    <xf numFmtId="2" fontId="16" fillId="3" borderId="16" xfId="0" applyNumberFormat="1" applyFont="1" applyFill="1" applyBorder="1" applyAlignment="1">
      <alignment horizontal="center"/>
    </xf>
    <xf numFmtId="2" fontId="16" fillId="0" borderId="0" xfId="0" applyNumberFormat="1" applyFont="1" applyFill="1" applyBorder="1" applyAlignment="1">
      <alignment horizontal="center"/>
    </xf>
    <xf numFmtId="9" fontId="23" fillId="0" borderId="0" xfId="3" applyFont="1" applyFill="1" applyBorder="1" applyAlignment="1">
      <alignment horizontal="center"/>
    </xf>
    <xf numFmtId="43" fontId="14" fillId="0" borderId="16" xfId="1" applyFont="1" applyFill="1" applyBorder="1"/>
    <xf numFmtId="43" fontId="24" fillId="0" borderId="0" xfId="1" applyFont="1" applyFill="1" applyBorder="1"/>
    <xf numFmtId="49" fontId="14" fillId="0" borderId="0" xfId="1" applyNumberFormat="1" applyFont="1" applyFill="1" applyBorder="1" applyAlignment="1">
      <alignment horizontal="left"/>
    </xf>
    <xf numFmtId="49" fontId="16" fillId="3" borderId="0" xfId="0" applyNumberFormat="1" applyFont="1" applyFill="1"/>
    <xf numFmtId="0" fontId="14" fillId="3" borderId="0" xfId="0" applyFont="1" applyFill="1"/>
    <xf numFmtId="0" fontId="16" fillId="0" borderId="0" xfId="0" applyFont="1" applyFill="1" applyBorder="1" applyAlignment="1">
      <alignment horizontal="right"/>
    </xf>
    <xf numFmtId="43" fontId="23" fillId="0" borderId="0" xfId="1" applyNumberFormat="1" applyFont="1" applyFill="1" applyBorder="1" applyAlignment="1">
      <alignment horizontal="center"/>
    </xf>
    <xf numFmtId="49" fontId="16" fillId="0" borderId="0" xfId="0" applyNumberFormat="1" applyFont="1" applyFill="1"/>
    <xf numFmtId="0" fontId="16" fillId="0" borderId="0" xfId="0" applyFont="1" applyFill="1"/>
    <xf numFmtId="0" fontId="19" fillId="0" borderId="0" xfId="5" applyFont="1" applyFill="1" applyBorder="1" applyAlignment="1"/>
    <xf numFmtId="2" fontId="19" fillId="0" borderId="0" xfId="5" applyNumberFormat="1" applyFont="1" applyFill="1" applyBorder="1" applyAlignment="1">
      <alignment horizontal="center"/>
    </xf>
    <xf numFmtId="0" fontId="24" fillId="0" borderId="0" xfId="0" applyFont="1" applyBorder="1"/>
    <xf numFmtId="43" fontId="14" fillId="0" borderId="0" xfId="1" applyNumberFormat="1" applyFont="1" applyFill="1"/>
    <xf numFmtId="43" fontId="14" fillId="0" borderId="0" xfId="1" applyNumberFormat="1" applyFont="1" applyFill="1" applyBorder="1"/>
    <xf numFmtId="0" fontId="23" fillId="4" borderId="0" xfId="0" applyFont="1" applyFill="1" applyBorder="1"/>
    <xf numFmtId="0" fontId="22" fillId="0" borderId="0" xfId="0" applyFont="1"/>
    <xf numFmtId="2" fontId="22" fillId="0" borderId="0" xfId="0" applyNumberFormat="1" applyFont="1"/>
    <xf numFmtId="0" fontId="22" fillId="0" borderId="0" xfId="0" applyFont="1" applyFill="1"/>
    <xf numFmtId="164" fontId="22" fillId="0" borderId="0" xfId="1" applyNumberFormat="1" applyFont="1"/>
    <xf numFmtId="0" fontId="22" fillId="0" borderId="19" xfId="0" applyFont="1" applyBorder="1"/>
    <xf numFmtId="0" fontId="22" fillId="4" borderId="20" xfId="0" applyFont="1" applyFill="1" applyBorder="1"/>
    <xf numFmtId="0" fontId="23" fillId="4" borderId="20" xfId="0" applyFont="1" applyFill="1" applyBorder="1"/>
    <xf numFmtId="0" fontId="23" fillId="4" borderId="20" xfId="0" applyFont="1" applyFill="1" applyBorder="1" applyAlignment="1">
      <alignment horizontal="center" wrapText="1"/>
    </xf>
    <xf numFmtId="0" fontId="23" fillId="4" borderId="22" xfId="0" applyFont="1" applyFill="1" applyBorder="1" applyAlignment="1">
      <alignment horizontal="center"/>
    </xf>
    <xf numFmtId="0" fontId="22" fillId="0" borderId="22" xfId="0" applyFont="1" applyBorder="1"/>
    <xf numFmtId="0" fontId="22" fillId="0" borderId="0" xfId="0" applyFont="1" applyBorder="1"/>
    <xf numFmtId="0" fontId="23" fillId="4" borderId="14" xfId="0" applyFont="1" applyFill="1" applyBorder="1"/>
    <xf numFmtId="0" fontId="23" fillId="4" borderId="21" xfId="0" applyFont="1" applyFill="1" applyBorder="1"/>
    <xf numFmtId="0" fontId="23" fillId="4" borderId="21" xfId="0" applyFont="1" applyFill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23" fillId="4" borderId="16" xfId="0" applyFont="1" applyFill="1" applyBorder="1"/>
    <xf numFmtId="2" fontId="23" fillId="4" borderId="16" xfId="0" applyNumberFormat="1" applyFont="1" applyFill="1" applyBorder="1" applyAlignment="1">
      <alignment horizontal="center"/>
    </xf>
    <xf numFmtId="2" fontId="23" fillId="4" borderId="0" xfId="0" applyNumberFormat="1" applyFont="1" applyFill="1" applyBorder="1" applyAlignment="1">
      <alignment horizontal="center"/>
    </xf>
    <xf numFmtId="0" fontId="22" fillId="4" borderId="0" xfId="0" applyFont="1" applyFill="1" applyBorder="1"/>
    <xf numFmtId="2" fontId="22" fillId="4" borderId="0" xfId="0" applyNumberFormat="1" applyFont="1" applyFill="1" applyBorder="1" applyAlignment="1">
      <alignment horizontal="center"/>
    </xf>
    <xf numFmtId="43" fontId="22" fillId="0" borderId="0" xfId="1" applyFont="1" applyFill="1" applyAlignment="1">
      <alignment horizontal="center"/>
    </xf>
    <xf numFmtId="43" fontId="22" fillId="0" borderId="0" xfId="1" applyFont="1" applyFill="1" applyAlignment="1">
      <alignment horizontal="center" vertical="center"/>
    </xf>
    <xf numFmtId="2" fontId="22" fillId="0" borderId="0" xfId="0" applyNumberFormat="1" applyFont="1" applyFill="1" applyBorder="1" applyAlignment="1">
      <alignment horizontal="center"/>
    </xf>
    <xf numFmtId="2" fontId="22" fillId="0" borderId="14" xfId="0" applyNumberFormat="1" applyFont="1" applyFill="1" applyBorder="1" applyAlignment="1">
      <alignment horizontal="center"/>
    </xf>
    <xf numFmtId="0" fontId="23" fillId="4" borderId="19" xfId="0" applyFont="1" applyFill="1" applyBorder="1"/>
    <xf numFmtId="0" fontId="22" fillId="4" borderId="19" xfId="0" applyFont="1" applyFill="1" applyBorder="1"/>
    <xf numFmtId="2" fontId="22" fillId="4" borderId="19" xfId="0" applyNumberFormat="1" applyFont="1" applyFill="1" applyBorder="1" applyAlignment="1">
      <alignment horizontal="center"/>
    </xf>
    <xf numFmtId="2" fontId="22" fillId="0" borderId="19" xfId="0" applyNumberFormat="1" applyFont="1" applyFill="1" applyBorder="1" applyAlignment="1">
      <alignment horizontal="center"/>
    </xf>
    <xf numFmtId="2" fontId="22" fillId="0" borderId="19" xfId="0" applyNumberFormat="1" applyFont="1" applyBorder="1" applyAlignment="1">
      <alignment horizontal="center"/>
    </xf>
    <xf numFmtId="0" fontId="22" fillId="4" borderId="0" xfId="0" applyFont="1" applyFill="1"/>
    <xf numFmtId="2" fontId="22" fillId="0" borderId="0" xfId="0" applyNumberFormat="1" applyFont="1" applyBorder="1"/>
    <xf numFmtId="2" fontId="22" fillId="0" borderId="0" xfId="0" applyNumberFormat="1" applyFont="1" applyFill="1"/>
    <xf numFmtId="2" fontId="26" fillId="0" borderId="0" xfId="0" applyNumberFormat="1" applyFont="1"/>
    <xf numFmtId="165" fontId="26" fillId="0" borderId="0" xfId="1" applyNumberFormat="1" applyFont="1"/>
    <xf numFmtId="2" fontId="23" fillId="0" borderId="0" xfId="0" applyNumberFormat="1" applyFont="1"/>
    <xf numFmtId="0" fontId="27" fillId="4" borderId="0" xfId="0" applyFont="1" applyFill="1" applyBorder="1"/>
    <xf numFmtId="164" fontId="23" fillId="0" borderId="0" xfId="1" applyNumberFormat="1" applyFont="1" applyFill="1" applyAlignment="1">
      <alignment horizontal="center"/>
    </xf>
    <xf numFmtId="2" fontId="14" fillId="0" borderId="0" xfId="1" applyNumberFormat="1" applyFont="1" applyFill="1"/>
    <xf numFmtId="43" fontId="14" fillId="0" borderId="16" xfId="1" applyNumberFormat="1" applyFont="1" applyBorder="1"/>
    <xf numFmtId="43" fontId="14" fillId="0" borderId="0" xfId="1" applyNumberFormat="1" applyFont="1" applyBorder="1"/>
    <xf numFmtId="9" fontId="14" fillId="0" borderId="0" xfId="3" applyNumberFormat="1" applyFont="1" applyFill="1" applyBorder="1" applyAlignment="1">
      <alignment horizontal="center"/>
    </xf>
    <xf numFmtId="0" fontId="28" fillId="0" borderId="0" xfId="0" applyFont="1" applyFill="1" applyBorder="1"/>
    <xf numFmtId="2" fontId="14" fillId="0" borderId="0" xfId="3" applyNumberFormat="1" applyFont="1" applyBorder="1"/>
    <xf numFmtId="10" fontId="14" fillId="0" borderId="0" xfId="3" applyNumberFormat="1" applyFont="1" applyBorder="1"/>
    <xf numFmtId="0" fontId="19" fillId="0" borderId="0" xfId="4" applyFont="1" applyFill="1" applyBorder="1" applyAlignment="1">
      <alignment wrapText="1"/>
    </xf>
    <xf numFmtId="165" fontId="14" fillId="0" borderId="0" xfId="1" applyNumberFormat="1" applyFont="1"/>
    <xf numFmtId="0" fontId="16" fillId="5" borderId="19" xfId="0" applyFont="1" applyFill="1" applyBorder="1" applyAlignment="1">
      <alignment horizontal="right"/>
    </xf>
    <xf numFmtId="43" fontId="16" fillId="0" borderId="0" xfId="1" applyFont="1" applyAlignment="1">
      <alignment horizontal="center"/>
    </xf>
    <xf numFmtId="0" fontId="16" fillId="4" borderId="0" xfId="0" applyFont="1" applyFill="1"/>
    <xf numFmtId="165" fontId="14" fillId="4" borderId="0" xfId="1" applyNumberFormat="1" applyFont="1" applyFill="1" applyBorder="1" applyAlignment="1">
      <alignment horizontal="right"/>
    </xf>
    <xf numFmtId="0" fontId="16" fillId="4" borderId="22" xfId="0" applyFont="1" applyFill="1" applyBorder="1"/>
    <xf numFmtId="0" fontId="16" fillId="0" borderId="20" xfId="0" applyFont="1" applyBorder="1" applyAlignment="1">
      <alignment horizontal="center"/>
    </xf>
    <xf numFmtId="0" fontId="14" fillId="0" borderId="20" xfId="0" applyFont="1" applyBorder="1"/>
    <xf numFmtId="0" fontId="16" fillId="0" borderId="16" xfId="0" applyFont="1" applyFill="1" applyBorder="1" applyAlignment="1">
      <alignment horizontal="right"/>
    </xf>
    <xf numFmtId="0" fontId="16" fillId="0" borderId="0" xfId="0" applyFont="1" applyBorder="1" applyAlignment="1">
      <alignment horizontal="right"/>
    </xf>
    <xf numFmtId="0" fontId="16" fillId="0" borderId="16" xfId="0" applyFont="1" applyBorder="1" applyAlignment="1">
      <alignment horizontal="right"/>
    </xf>
    <xf numFmtId="43" fontId="14" fillId="4" borderId="0" xfId="1" applyNumberFormat="1" applyFont="1" applyFill="1" applyBorder="1" applyAlignment="1">
      <alignment horizontal="right"/>
    </xf>
    <xf numFmtId="43" fontId="16" fillId="4" borderId="14" xfId="1" applyNumberFormat="1" applyFont="1" applyFill="1" applyBorder="1" applyAlignment="1">
      <alignment horizontal="center"/>
    </xf>
    <xf numFmtId="43" fontId="16" fillId="4" borderId="14" xfId="1" applyNumberFormat="1" applyFont="1" applyFill="1" applyBorder="1" applyAlignment="1">
      <alignment horizontal="right"/>
    </xf>
    <xf numFmtId="43" fontId="16" fillId="4" borderId="14" xfId="0" applyNumberFormat="1" applyFont="1" applyFill="1" applyBorder="1" applyAlignment="1">
      <alignment horizontal="right"/>
    </xf>
    <xf numFmtId="2" fontId="14" fillId="4" borderId="0" xfId="1" applyNumberFormat="1" applyFont="1" applyFill="1" applyBorder="1" applyAlignment="1">
      <alignment horizontal="right"/>
    </xf>
    <xf numFmtId="43" fontId="16" fillId="0" borderId="14" xfId="1" applyNumberFormat="1" applyFont="1" applyFill="1" applyBorder="1" applyAlignment="1">
      <alignment horizontal="right"/>
    </xf>
    <xf numFmtId="2" fontId="14" fillId="4" borderId="0" xfId="1" applyNumberFormat="1" applyFont="1" applyFill="1" applyBorder="1" applyAlignment="1"/>
    <xf numFmtId="43" fontId="16" fillId="4" borderId="19" xfId="0" applyNumberFormat="1" applyFont="1" applyFill="1" applyBorder="1" applyAlignment="1">
      <alignment horizontal="right"/>
    </xf>
    <xf numFmtId="10" fontId="16" fillId="0" borderId="0" xfId="3" applyNumberFormat="1" applyFont="1"/>
    <xf numFmtId="2" fontId="16" fillId="0" borderId="0" xfId="0" applyNumberFormat="1" applyFont="1"/>
    <xf numFmtId="2" fontId="16" fillId="0" borderId="0" xfId="1" applyNumberFormat="1" applyFont="1"/>
    <xf numFmtId="167" fontId="15" fillId="0" borderId="0" xfId="3" applyNumberFormat="1" applyFont="1" applyFill="1" applyBorder="1"/>
    <xf numFmtId="167" fontId="14" fillId="0" borderId="0" xfId="3" applyNumberFormat="1" applyFont="1" applyFill="1" applyBorder="1"/>
    <xf numFmtId="167" fontId="14" fillId="0" borderId="0" xfId="3" applyNumberFormat="1" applyFont="1"/>
    <xf numFmtId="165" fontId="14" fillId="0" borderId="25" xfId="1" applyNumberFormat="1" applyFont="1" applyBorder="1"/>
    <xf numFmtId="0" fontId="16" fillId="0" borderId="17" xfId="0" applyFont="1" applyFill="1" applyBorder="1" applyAlignment="1">
      <alignment horizontal="right"/>
    </xf>
    <xf numFmtId="43" fontId="14" fillId="4" borderId="18" xfId="1" applyNumberFormat="1" applyFont="1" applyFill="1" applyBorder="1" applyAlignment="1">
      <alignment horizontal="right"/>
    </xf>
    <xf numFmtId="43" fontId="16" fillId="4" borderId="15" xfId="0" applyNumberFormat="1" applyFont="1" applyFill="1" applyBorder="1" applyAlignment="1">
      <alignment horizontal="right"/>
    </xf>
    <xf numFmtId="2" fontId="14" fillId="4" borderId="18" xfId="1" applyNumberFormat="1" applyFont="1" applyFill="1" applyBorder="1" applyAlignment="1"/>
    <xf numFmtId="43" fontId="16" fillId="4" borderId="26" xfId="0" applyNumberFormat="1" applyFont="1" applyFill="1" applyBorder="1" applyAlignment="1">
      <alignment horizontal="right"/>
    </xf>
    <xf numFmtId="0" fontId="16" fillId="0" borderId="22" xfId="0" applyFont="1" applyBorder="1"/>
    <xf numFmtId="0" fontId="29" fillId="0" borderId="0" xfId="0" applyFont="1"/>
    <xf numFmtId="43" fontId="14" fillId="0" borderId="0" xfId="0" applyNumberFormat="1" applyFont="1"/>
    <xf numFmtId="164" fontId="16" fillId="0" borderId="0" xfId="1" applyNumberFormat="1" applyFont="1" applyFill="1" applyBorder="1" applyAlignment="1">
      <alignment horizontal="center"/>
    </xf>
    <xf numFmtId="0" fontId="23" fillId="4" borderId="25" xfId="0" applyFont="1" applyFill="1" applyBorder="1" applyAlignment="1">
      <alignment horizontal="center"/>
    </xf>
    <xf numFmtId="0" fontId="23" fillId="4" borderId="27" xfId="0" applyFont="1" applyFill="1" applyBorder="1" applyAlignment="1">
      <alignment horizontal="center"/>
    </xf>
    <xf numFmtId="2" fontId="23" fillId="4" borderId="18" xfId="0" applyNumberFormat="1" applyFont="1" applyFill="1" applyBorder="1" applyAlignment="1">
      <alignment horizontal="center"/>
    </xf>
    <xf numFmtId="2" fontId="22" fillId="4" borderId="18" xfId="0" applyNumberFormat="1" applyFont="1" applyFill="1" applyBorder="1" applyAlignment="1">
      <alignment horizontal="center"/>
    </xf>
    <xf numFmtId="2" fontId="23" fillId="4" borderId="17" xfId="0" applyNumberFormat="1" applyFont="1" applyFill="1" applyBorder="1" applyAlignment="1">
      <alignment horizontal="center"/>
    </xf>
    <xf numFmtId="2" fontId="22" fillId="4" borderId="26" xfId="0" applyNumberFormat="1" applyFont="1" applyFill="1" applyBorder="1" applyAlignment="1">
      <alignment horizontal="center"/>
    </xf>
    <xf numFmtId="0" fontId="29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6" fillId="4" borderId="0" xfId="0" applyFont="1" applyFill="1" applyBorder="1"/>
    <xf numFmtId="2" fontId="14" fillId="0" borderId="28" xfId="0" applyNumberFormat="1" applyFont="1" applyBorder="1" applyAlignment="1">
      <alignment horizontal="center"/>
    </xf>
    <xf numFmtId="2" fontId="16" fillId="4" borderId="19" xfId="1" applyNumberFormat="1" applyFont="1" applyFill="1" applyBorder="1" applyAlignment="1">
      <alignment horizontal="center"/>
    </xf>
    <xf numFmtId="164" fontId="16" fillId="0" borderId="0" xfId="1" applyNumberFormat="1" applyFont="1" applyFill="1" applyBorder="1" applyAlignment="1">
      <alignment horizontal="center"/>
    </xf>
    <xf numFmtId="43" fontId="14" fillId="6" borderId="18" xfId="1" applyNumberFormat="1" applyFont="1" applyFill="1" applyBorder="1" applyAlignment="1">
      <alignment horizontal="right"/>
    </xf>
    <xf numFmtId="2" fontId="14" fillId="6" borderId="18" xfId="1" applyNumberFormat="1" applyFont="1" applyFill="1" applyBorder="1" applyAlignment="1"/>
    <xf numFmtId="2" fontId="22" fillId="0" borderId="0" xfId="0" applyNumberFormat="1" applyFont="1" applyAlignment="1">
      <alignment horizontal="center"/>
    </xf>
    <xf numFmtId="49" fontId="16" fillId="3" borderId="0" xfId="0" applyNumberFormat="1" applyFont="1" applyFill="1" applyBorder="1" applyAlignment="1">
      <alignment horizontal="left" vertical="top"/>
    </xf>
    <xf numFmtId="0" fontId="16" fillId="3" borderId="0" xfId="0" applyFont="1" applyFill="1" applyBorder="1" applyAlignment="1">
      <alignment horizontal="left" vertical="top"/>
    </xf>
    <xf numFmtId="164" fontId="23" fillId="3" borderId="0" xfId="1" applyNumberFormat="1" applyFont="1" applyFill="1" applyBorder="1" applyAlignment="1">
      <alignment horizontal="center" vertical="top"/>
    </xf>
    <xf numFmtId="2" fontId="23" fillId="3" borderId="15" xfId="1" applyNumberFormat="1" applyFont="1" applyFill="1" applyBorder="1" applyAlignment="1">
      <alignment horizontal="center" vertical="top" wrapText="1"/>
    </xf>
    <xf numFmtId="2" fontId="23" fillId="3" borderId="14" xfId="1" applyNumberFormat="1" applyFont="1" applyFill="1" applyBorder="1" applyAlignment="1">
      <alignment horizontal="center" vertical="top" wrapText="1"/>
    </xf>
    <xf numFmtId="0" fontId="16" fillId="3" borderId="0" xfId="0" applyFont="1" applyFill="1" applyBorder="1" applyAlignment="1">
      <alignment horizontal="left" vertical="top" wrapText="1"/>
    </xf>
    <xf numFmtId="164" fontId="23" fillId="3" borderId="0" xfId="1" applyNumberFormat="1" applyFont="1" applyFill="1" applyBorder="1" applyAlignment="1">
      <alignment vertical="top" wrapText="1"/>
    </xf>
    <xf numFmtId="49" fontId="16" fillId="3" borderId="0" xfId="1" applyNumberFormat="1" applyFont="1" applyFill="1" applyAlignment="1">
      <alignment horizontal="left" vertical="top" wrapText="1"/>
    </xf>
    <xf numFmtId="0" fontId="14" fillId="3" borderId="0" xfId="0" applyFont="1" applyFill="1" applyAlignment="1">
      <alignment vertical="top" wrapText="1"/>
    </xf>
    <xf numFmtId="164" fontId="23" fillId="3" borderId="0" xfId="1" applyNumberFormat="1" applyFont="1" applyFill="1" applyBorder="1" applyAlignment="1">
      <alignment horizontal="center" vertical="top" wrapText="1"/>
    </xf>
    <xf numFmtId="0" fontId="16" fillId="3" borderId="0" xfId="0" applyFont="1" applyFill="1" applyBorder="1" applyAlignment="1">
      <alignment horizontal="right" vertical="top" wrapText="1"/>
    </xf>
    <xf numFmtId="164" fontId="16" fillId="3" borderId="0" xfId="1" applyNumberFormat="1" applyFont="1" applyFill="1" applyBorder="1" applyAlignment="1">
      <alignment vertical="top" wrapText="1"/>
    </xf>
    <xf numFmtId="0" fontId="16" fillId="0" borderId="20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/>
    </xf>
    <xf numFmtId="0" fontId="16" fillId="0" borderId="14" xfId="0" applyFont="1" applyFill="1" applyBorder="1" applyAlignment="1">
      <alignment horizontal="left" vertical="top"/>
    </xf>
    <xf numFmtId="0" fontId="16" fillId="0" borderId="16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16" fillId="0" borderId="14" xfId="0" applyFont="1" applyFill="1" applyBorder="1" applyAlignment="1">
      <alignment horizontal="left" vertical="top" wrapText="1"/>
    </xf>
    <xf numFmtId="164" fontId="16" fillId="0" borderId="0" xfId="1" applyNumberFormat="1" applyFont="1" applyFill="1" applyBorder="1" applyAlignment="1">
      <alignment horizontal="center"/>
    </xf>
  </cellXfs>
  <cellStyles count="7">
    <cellStyle name="Comma" xfId="1" builtinId="3"/>
    <cellStyle name="Comma 3" xfId="2"/>
    <cellStyle name="Normal" xfId="0" builtinId="0"/>
    <cellStyle name="Normal_Sheet1" xfId="4"/>
    <cellStyle name="Normal_Sheet4" xfId="5"/>
    <cellStyle name="Normal_Sheet7" xfId="6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="1"/>
              <a:t>Rwanda's Formal External Trade in Goods  (values in US$ million</a:t>
            </a:r>
            <a:r>
              <a:rPr lang="en-US"/>
              <a:t>)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1058345044041099E-2"/>
          <c:y val="0.16089129483814524"/>
          <c:w val="0.89590089941686168"/>
          <c:h val="0.78770815106445025"/>
        </c:manualLayout>
      </c:layout>
      <c:lineChart>
        <c:grouping val="standard"/>
        <c:varyColors val="0"/>
        <c:ser>
          <c:idx val="0"/>
          <c:order val="0"/>
          <c:tx>
            <c:strRef>
              <c:f>'Graph Overall'!$B$4</c:f>
              <c:strCache>
                <c:ptCount val="1"/>
                <c:pt idx="0">
                  <c:v>Exports</c:v>
                </c:pt>
              </c:strCache>
            </c:strRef>
          </c:tx>
          <c:cat>
            <c:strRef>
              <c:f>'Graph Overall'!$C$3:$L$3</c:f>
              <c:strCache>
                <c:ptCount val="10"/>
                <c:pt idx="0">
                  <c:v>2016Q1</c:v>
                </c:pt>
                <c:pt idx="1">
                  <c:v>2016Q2</c:v>
                </c:pt>
                <c:pt idx="2">
                  <c:v>2016Q3</c:v>
                </c:pt>
                <c:pt idx="3">
                  <c:v>2016Q4</c:v>
                </c:pt>
                <c:pt idx="4">
                  <c:v>2017Q1</c:v>
                </c:pt>
                <c:pt idx="5">
                  <c:v>2017Q2</c:v>
                </c:pt>
                <c:pt idx="6">
                  <c:v>2017Q3</c:v>
                </c:pt>
                <c:pt idx="7">
                  <c:v>2017Q4</c:v>
                </c:pt>
                <c:pt idx="8">
                  <c:v>2018Q1</c:v>
                </c:pt>
                <c:pt idx="9">
                  <c:v>2018Q2</c:v>
                </c:pt>
              </c:strCache>
            </c:strRef>
          </c:cat>
          <c:val>
            <c:numRef>
              <c:f>'Graph Overall'!$C$4:$L$4</c:f>
              <c:numCache>
                <c:formatCode>0.00</c:formatCode>
                <c:ptCount val="10"/>
                <c:pt idx="0">
                  <c:v>92.097096739744913</c:v>
                </c:pt>
                <c:pt idx="1">
                  <c:v>93.291806386094692</c:v>
                </c:pt>
                <c:pt idx="2">
                  <c:v>112.40984800592933</c:v>
                </c:pt>
                <c:pt idx="3">
                  <c:v>109.49703235476018</c:v>
                </c:pt>
                <c:pt idx="4">
                  <c:v>92.022434783086354</c:v>
                </c:pt>
                <c:pt idx="5">
                  <c:v>117.43783710919385</c:v>
                </c:pt>
                <c:pt idx="6">
                  <c:v>149.64821504531761</c:v>
                </c:pt>
                <c:pt idx="7">
                  <c:v>157.62503999922134</c:v>
                </c:pt>
                <c:pt idx="8">
                  <c:v>138.14808322766876</c:v>
                </c:pt>
                <c:pt idx="9">
                  <c:v>164.0335408905506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'Graph Overall'!$B$5</c:f>
              <c:strCache>
                <c:ptCount val="1"/>
                <c:pt idx="0">
                  <c:v>Imports</c:v>
                </c:pt>
              </c:strCache>
            </c:strRef>
          </c:tx>
          <c:cat>
            <c:strRef>
              <c:f>'Graph Overall'!$C$3:$L$3</c:f>
              <c:strCache>
                <c:ptCount val="10"/>
                <c:pt idx="0">
                  <c:v>2016Q1</c:v>
                </c:pt>
                <c:pt idx="1">
                  <c:v>2016Q2</c:v>
                </c:pt>
                <c:pt idx="2">
                  <c:v>2016Q3</c:v>
                </c:pt>
                <c:pt idx="3">
                  <c:v>2016Q4</c:v>
                </c:pt>
                <c:pt idx="4">
                  <c:v>2017Q1</c:v>
                </c:pt>
                <c:pt idx="5">
                  <c:v>2017Q2</c:v>
                </c:pt>
                <c:pt idx="6">
                  <c:v>2017Q3</c:v>
                </c:pt>
                <c:pt idx="7">
                  <c:v>2017Q4</c:v>
                </c:pt>
                <c:pt idx="8">
                  <c:v>2018Q1</c:v>
                </c:pt>
                <c:pt idx="9">
                  <c:v>2018Q2</c:v>
                </c:pt>
              </c:strCache>
            </c:strRef>
          </c:cat>
          <c:val>
            <c:numRef>
              <c:f>'Graph Overall'!$C$5:$L$5</c:f>
              <c:numCache>
                <c:formatCode>0.00</c:formatCode>
                <c:ptCount val="10"/>
                <c:pt idx="0">
                  <c:v>666.43067997493699</c:v>
                </c:pt>
                <c:pt idx="1">
                  <c:v>660.60264566439173</c:v>
                </c:pt>
                <c:pt idx="2">
                  <c:v>644.45928585644833</c:v>
                </c:pt>
                <c:pt idx="3">
                  <c:v>633.54656258470777</c:v>
                </c:pt>
                <c:pt idx="4">
                  <c:v>635.79190428001323</c:v>
                </c:pt>
                <c:pt idx="5">
                  <c:v>660.30140920031897</c:v>
                </c:pt>
                <c:pt idx="6">
                  <c:v>855.74820825090831</c:v>
                </c:pt>
                <c:pt idx="7">
                  <c:v>724.15435946040088</c:v>
                </c:pt>
                <c:pt idx="8">
                  <c:v>695.16739403236454</c:v>
                </c:pt>
                <c:pt idx="9">
                  <c:v>662.549095467092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'Graph Overall'!$B$6</c:f>
              <c:strCache>
                <c:ptCount val="1"/>
                <c:pt idx="0">
                  <c:v>Re-Exports</c:v>
                </c:pt>
              </c:strCache>
            </c:strRef>
          </c:tx>
          <c:cat>
            <c:strRef>
              <c:f>'Graph Overall'!$C$3:$L$3</c:f>
              <c:strCache>
                <c:ptCount val="10"/>
                <c:pt idx="0">
                  <c:v>2016Q1</c:v>
                </c:pt>
                <c:pt idx="1">
                  <c:v>2016Q2</c:v>
                </c:pt>
                <c:pt idx="2">
                  <c:v>2016Q3</c:v>
                </c:pt>
                <c:pt idx="3">
                  <c:v>2016Q4</c:v>
                </c:pt>
                <c:pt idx="4">
                  <c:v>2017Q1</c:v>
                </c:pt>
                <c:pt idx="5">
                  <c:v>2017Q2</c:v>
                </c:pt>
                <c:pt idx="6">
                  <c:v>2017Q3</c:v>
                </c:pt>
                <c:pt idx="7">
                  <c:v>2017Q4</c:v>
                </c:pt>
                <c:pt idx="8">
                  <c:v>2018Q1</c:v>
                </c:pt>
                <c:pt idx="9">
                  <c:v>2018Q2</c:v>
                </c:pt>
              </c:strCache>
            </c:strRef>
          </c:cat>
          <c:val>
            <c:numRef>
              <c:f>'Graph Overall'!$C$6:$L$6</c:f>
              <c:numCache>
                <c:formatCode>0.00</c:formatCode>
                <c:ptCount val="10"/>
                <c:pt idx="0">
                  <c:v>38.93642848285679</c:v>
                </c:pt>
                <c:pt idx="1">
                  <c:v>57.562765588812837</c:v>
                </c:pt>
                <c:pt idx="2">
                  <c:v>49.149907221739497</c:v>
                </c:pt>
                <c:pt idx="3">
                  <c:v>57.934742749629216</c:v>
                </c:pt>
                <c:pt idx="4">
                  <c:v>63.008309268337662</c:v>
                </c:pt>
                <c:pt idx="5">
                  <c:v>74.393172682404966</c:v>
                </c:pt>
                <c:pt idx="6">
                  <c:v>74.340725755887419</c:v>
                </c:pt>
                <c:pt idx="7">
                  <c:v>77.698952098397598</c:v>
                </c:pt>
                <c:pt idx="8">
                  <c:v>84.901696336005131</c:v>
                </c:pt>
                <c:pt idx="9">
                  <c:v>86.480066886518813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'Graph Overall'!$B$7</c:f>
              <c:strCache>
                <c:ptCount val="1"/>
                <c:pt idx="0">
                  <c:v>Total Trade</c:v>
                </c:pt>
              </c:strCache>
            </c:strRef>
          </c:tx>
          <c:cat>
            <c:strRef>
              <c:f>'Graph Overall'!$C$3:$L$3</c:f>
              <c:strCache>
                <c:ptCount val="10"/>
                <c:pt idx="0">
                  <c:v>2016Q1</c:v>
                </c:pt>
                <c:pt idx="1">
                  <c:v>2016Q2</c:v>
                </c:pt>
                <c:pt idx="2">
                  <c:v>2016Q3</c:v>
                </c:pt>
                <c:pt idx="3">
                  <c:v>2016Q4</c:v>
                </c:pt>
                <c:pt idx="4">
                  <c:v>2017Q1</c:v>
                </c:pt>
                <c:pt idx="5">
                  <c:v>2017Q2</c:v>
                </c:pt>
                <c:pt idx="6">
                  <c:v>2017Q3</c:v>
                </c:pt>
                <c:pt idx="7">
                  <c:v>2017Q4</c:v>
                </c:pt>
                <c:pt idx="8">
                  <c:v>2018Q1</c:v>
                </c:pt>
                <c:pt idx="9">
                  <c:v>2018Q2</c:v>
                </c:pt>
              </c:strCache>
            </c:strRef>
          </c:cat>
          <c:val>
            <c:numRef>
              <c:f>'Graph Overall'!$C$7:$L$7</c:f>
              <c:numCache>
                <c:formatCode>0.00</c:formatCode>
                <c:ptCount val="10"/>
                <c:pt idx="0">
                  <c:v>797.4642051975386</c:v>
                </c:pt>
                <c:pt idx="1">
                  <c:v>811.45721763929919</c:v>
                </c:pt>
                <c:pt idx="2">
                  <c:v>806.01904108411713</c:v>
                </c:pt>
                <c:pt idx="3">
                  <c:v>800.9783376890972</c:v>
                </c:pt>
                <c:pt idx="4">
                  <c:v>790.82264833143734</c:v>
                </c:pt>
                <c:pt idx="5">
                  <c:v>852.1324189919178</c:v>
                </c:pt>
                <c:pt idx="6">
                  <c:v>1079.7371490521134</c:v>
                </c:pt>
                <c:pt idx="7">
                  <c:v>959.47835155801988</c:v>
                </c:pt>
                <c:pt idx="8">
                  <c:v>918.21717359603838</c:v>
                </c:pt>
                <c:pt idx="9">
                  <c:v>913.06270324416141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'Graph Overall'!$B$8</c:f>
              <c:strCache>
                <c:ptCount val="1"/>
                <c:pt idx="0">
                  <c:v>Trade Balance</c:v>
                </c:pt>
              </c:strCache>
            </c:strRef>
          </c:tx>
          <c:cat>
            <c:strRef>
              <c:f>'Graph Overall'!$C$3:$L$3</c:f>
              <c:strCache>
                <c:ptCount val="10"/>
                <c:pt idx="0">
                  <c:v>2016Q1</c:v>
                </c:pt>
                <c:pt idx="1">
                  <c:v>2016Q2</c:v>
                </c:pt>
                <c:pt idx="2">
                  <c:v>2016Q3</c:v>
                </c:pt>
                <c:pt idx="3">
                  <c:v>2016Q4</c:v>
                </c:pt>
                <c:pt idx="4">
                  <c:v>2017Q1</c:v>
                </c:pt>
                <c:pt idx="5">
                  <c:v>2017Q2</c:v>
                </c:pt>
                <c:pt idx="6">
                  <c:v>2017Q3</c:v>
                </c:pt>
                <c:pt idx="7">
                  <c:v>2017Q4</c:v>
                </c:pt>
                <c:pt idx="8">
                  <c:v>2018Q1</c:v>
                </c:pt>
                <c:pt idx="9">
                  <c:v>2018Q2</c:v>
                </c:pt>
              </c:strCache>
            </c:strRef>
          </c:cat>
          <c:val>
            <c:numRef>
              <c:f>'Graph Overall'!$C$8:$L$8</c:f>
              <c:numCache>
                <c:formatCode>0.00</c:formatCode>
                <c:ptCount val="10"/>
                <c:pt idx="0">
                  <c:v>-535.39715475233527</c:v>
                </c:pt>
                <c:pt idx="1">
                  <c:v>-509.74807368948422</c:v>
                </c:pt>
                <c:pt idx="2">
                  <c:v>-482.89953062877953</c:v>
                </c:pt>
                <c:pt idx="3">
                  <c:v>-466.11478748031834</c:v>
                </c:pt>
                <c:pt idx="4">
                  <c:v>-480.76116022858923</c:v>
                </c:pt>
                <c:pt idx="5">
                  <c:v>-468.47039940872014</c:v>
                </c:pt>
                <c:pt idx="6">
                  <c:v>-631.7592674497032</c:v>
                </c:pt>
                <c:pt idx="7">
                  <c:v>-488.83036736278194</c:v>
                </c:pt>
                <c:pt idx="8">
                  <c:v>-472.11761446869065</c:v>
                </c:pt>
                <c:pt idx="9">
                  <c:v>-412.03548769002259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13408"/>
        <c:axId val="48514944"/>
      </c:lineChart>
      <c:catAx>
        <c:axId val="4851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/>
            </a:pPr>
            <a:endParaRPr lang="en-US"/>
          </a:p>
        </c:txPr>
        <c:crossAx val="48514944"/>
        <c:crosses val="autoZero"/>
        <c:auto val="1"/>
        <c:lblAlgn val="ctr"/>
        <c:lblOffset val="100"/>
        <c:noMultiLvlLbl val="0"/>
      </c:catAx>
      <c:valAx>
        <c:axId val="4851494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b="1"/>
            </a:pPr>
            <a:endParaRPr lang="en-US"/>
          </a:p>
        </c:txPr>
        <c:crossAx val="4851340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080281489148833"/>
          <c:y val="0.18946073230207944"/>
          <c:w val="0.58994509452677479"/>
          <c:h val="5.7962807840509445E-2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gency FB" pitchFamily="34" charset="0"/>
          <a:ea typeface="Georgia"/>
          <a:cs typeface="Georgia"/>
        </a:defRPr>
      </a:pPr>
      <a:endParaRPr lang="en-US"/>
    </a:p>
  </c:txPr>
  <c:printSettings>
    <c:headerFooter/>
    <c:pageMargins b="0.75000000000001377" l="0.70000000000000062" r="0.70000000000000062" t="0.750000000000013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Rwanda's External Trade with EAC  (values in US$ million) </a:t>
            </a:r>
          </a:p>
        </c:rich>
      </c:tx>
      <c:layout>
        <c:manualLayout>
          <c:xMode val="edge"/>
          <c:yMode val="edge"/>
          <c:x val="0.1406174633850288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107505070993914E-2"/>
          <c:y val="0.26033057851239672"/>
          <c:w val="0.65517241379310742"/>
          <c:h val="0.48760330578512395"/>
        </c:manualLayout>
      </c:layout>
      <c:lineChart>
        <c:grouping val="standard"/>
        <c:varyColors val="0"/>
        <c:ser>
          <c:idx val="0"/>
          <c:order val="0"/>
          <c:tx>
            <c:strRef>
              <c:f>'Graph EAC'!$B$5</c:f>
              <c:strCache>
                <c:ptCount val="1"/>
                <c:pt idx="0">
                  <c:v>Exports</c:v>
                </c:pt>
              </c:strCache>
            </c:strRef>
          </c:tx>
          <c:marker>
            <c:symbol val="none"/>
          </c:marker>
          <c:cat>
            <c:strRef>
              <c:f>'Graph EAC'!$C$4:$L$4</c:f>
              <c:strCache>
                <c:ptCount val="10"/>
                <c:pt idx="0">
                  <c:v>2016Q1</c:v>
                </c:pt>
                <c:pt idx="1">
                  <c:v>2016Q2</c:v>
                </c:pt>
                <c:pt idx="2">
                  <c:v>2016Q3</c:v>
                </c:pt>
                <c:pt idx="3">
                  <c:v>2016Q4</c:v>
                </c:pt>
                <c:pt idx="4">
                  <c:v>2017Q1</c:v>
                </c:pt>
                <c:pt idx="5">
                  <c:v>2017Q2</c:v>
                </c:pt>
                <c:pt idx="6">
                  <c:v>2017Q3</c:v>
                </c:pt>
                <c:pt idx="7">
                  <c:v>2017Q4</c:v>
                </c:pt>
                <c:pt idx="8">
                  <c:v>2018Q1</c:v>
                </c:pt>
                <c:pt idx="9">
                  <c:v>2018Q2</c:v>
                </c:pt>
              </c:strCache>
            </c:strRef>
          </c:cat>
          <c:val>
            <c:numRef>
              <c:f>'Graph EAC'!$C$5:$L$5</c:f>
              <c:numCache>
                <c:formatCode>0.00</c:formatCode>
                <c:ptCount val="10"/>
                <c:pt idx="0">
                  <c:v>36.702909888548511</c:v>
                </c:pt>
                <c:pt idx="1">
                  <c:v>33.196537109389311</c:v>
                </c:pt>
                <c:pt idx="2">
                  <c:v>20.470280179232319</c:v>
                </c:pt>
                <c:pt idx="3">
                  <c:v>24.211540970635202</c:v>
                </c:pt>
                <c:pt idx="4">
                  <c:v>28.947646379199107</c:v>
                </c:pt>
                <c:pt idx="5">
                  <c:v>43.559322552808325</c:v>
                </c:pt>
                <c:pt idx="6">
                  <c:v>29.261703840601538</c:v>
                </c:pt>
                <c:pt idx="7">
                  <c:v>36.924527689745823</c:v>
                </c:pt>
                <c:pt idx="8" formatCode="_(* #,##0.00_);_(* \(#,##0.00\);_(* &quot;-&quot;??_);_(@_)">
                  <c:v>40.764721655038805</c:v>
                </c:pt>
                <c:pt idx="9" formatCode="_(* #,##0.00_);_(* \(#,##0.00\);_(* &quot;-&quot;??_);_(@_)">
                  <c:v>44.54513201566543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'Graph EAC'!$B$6</c:f>
              <c:strCache>
                <c:ptCount val="1"/>
                <c:pt idx="0">
                  <c:v>Imports</c:v>
                </c:pt>
              </c:strCache>
            </c:strRef>
          </c:tx>
          <c:marker>
            <c:symbol val="none"/>
          </c:marker>
          <c:cat>
            <c:strRef>
              <c:f>'Graph EAC'!$C$4:$L$4</c:f>
              <c:strCache>
                <c:ptCount val="10"/>
                <c:pt idx="0">
                  <c:v>2016Q1</c:v>
                </c:pt>
                <c:pt idx="1">
                  <c:v>2016Q2</c:v>
                </c:pt>
                <c:pt idx="2">
                  <c:v>2016Q3</c:v>
                </c:pt>
                <c:pt idx="3">
                  <c:v>2016Q4</c:v>
                </c:pt>
                <c:pt idx="4">
                  <c:v>2017Q1</c:v>
                </c:pt>
                <c:pt idx="5">
                  <c:v>2017Q2</c:v>
                </c:pt>
                <c:pt idx="6">
                  <c:v>2017Q3</c:v>
                </c:pt>
                <c:pt idx="7">
                  <c:v>2017Q4</c:v>
                </c:pt>
                <c:pt idx="8">
                  <c:v>2018Q1</c:v>
                </c:pt>
                <c:pt idx="9">
                  <c:v>2018Q2</c:v>
                </c:pt>
              </c:strCache>
            </c:strRef>
          </c:cat>
          <c:val>
            <c:numRef>
              <c:f>'Graph EAC'!$C$6:$L$6</c:f>
              <c:numCache>
                <c:formatCode>0.00</c:formatCode>
                <c:ptCount val="10"/>
                <c:pt idx="0">
                  <c:v>111.67994646303514</c:v>
                </c:pt>
                <c:pt idx="1">
                  <c:v>118.46279800437131</c:v>
                </c:pt>
                <c:pt idx="2">
                  <c:v>120.84310342451673</c:v>
                </c:pt>
                <c:pt idx="3">
                  <c:v>115.16771712098573</c:v>
                </c:pt>
                <c:pt idx="4">
                  <c:v>107.58357464314076</c:v>
                </c:pt>
                <c:pt idx="5">
                  <c:v>111.83802233678752</c:v>
                </c:pt>
                <c:pt idx="6">
                  <c:v>130.82337712334839</c:v>
                </c:pt>
                <c:pt idx="7">
                  <c:v>126.38719795290039</c:v>
                </c:pt>
                <c:pt idx="8" formatCode="_(* #,##0.00_);_(* \(#,##0.00\);_(* &quot;-&quot;??_);_(@_)">
                  <c:v>121.47719265808126</c:v>
                </c:pt>
                <c:pt idx="9" formatCode="_(* #,##0.00_);_(* \(#,##0.00\);_(* &quot;-&quot;??_);_(@_)">
                  <c:v>132.21376916141108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'Graph EAC'!$B$7</c:f>
              <c:strCache>
                <c:ptCount val="1"/>
                <c:pt idx="0">
                  <c:v>Re-Exports</c:v>
                </c:pt>
              </c:strCache>
            </c:strRef>
          </c:tx>
          <c:marker>
            <c:symbol val="none"/>
          </c:marker>
          <c:cat>
            <c:strRef>
              <c:f>'Graph EAC'!$C$4:$L$4</c:f>
              <c:strCache>
                <c:ptCount val="10"/>
                <c:pt idx="0">
                  <c:v>2016Q1</c:v>
                </c:pt>
                <c:pt idx="1">
                  <c:v>2016Q2</c:v>
                </c:pt>
                <c:pt idx="2">
                  <c:v>2016Q3</c:v>
                </c:pt>
                <c:pt idx="3">
                  <c:v>2016Q4</c:v>
                </c:pt>
                <c:pt idx="4">
                  <c:v>2017Q1</c:v>
                </c:pt>
                <c:pt idx="5">
                  <c:v>2017Q2</c:v>
                </c:pt>
                <c:pt idx="6">
                  <c:v>2017Q3</c:v>
                </c:pt>
                <c:pt idx="7">
                  <c:v>2017Q4</c:v>
                </c:pt>
                <c:pt idx="8">
                  <c:v>2018Q1</c:v>
                </c:pt>
                <c:pt idx="9">
                  <c:v>2018Q2</c:v>
                </c:pt>
              </c:strCache>
            </c:strRef>
          </c:cat>
          <c:val>
            <c:numRef>
              <c:f>'Graph EAC'!$C$7:$L$7</c:f>
              <c:numCache>
                <c:formatCode>0.00</c:formatCode>
                <c:ptCount val="10"/>
                <c:pt idx="0">
                  <c:v>3.9043152751303141</c:v>
                </c:pt>
                <c:pt idx="1">
                  <c:v>12.441465975690098</c:v>
                </c:pt>
                <c:pt idx="2">
                  <c:v>6.1302883321905792</c:v>
                </c:pt>
                <c:pt idx="3">
                  <c:v>10.335641224126757</c:v>
                </c:pt>
                <c:pt idx="4">
                  <c:v>8.6930042885178622</c:v>
                </c:pt>
                <c:pt idx="5">
                  <c:v>9.0439031878534255</c:v>
                </c:pt>
                <c:pt idx="6">
                  <c:v>5.9545556985987433</c:v>
                </c:pt>
                <c:pt idx="7">
                  <c:v>4.7399028210944492</c:v>
                </c:pt>
                <c:pt idx="8" formatCode="_(* #,##0.00_);_(* \(#,##0.00\);_(* &quot;-&quot;??_);_(@_)">
                  <c:v>3.8561683531406503</c:v>
                </c:pt>
                <c:pt idx="9" formatCode="_(* #,##0.00_);_(* \(#,##0.00\);_(* &quot;-&quot;??_);_(@_)">
                  <c:v>4.6217955130719375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54368"/>
        <c:axId val="48555904"/>
      </c:lineChart>
      <c:catAx>
        <c:axId val="4855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48555904"/>
        <c:crosses val="autoZero"/>
        <c:auto val="1"/>
        <c:lblAlgn val="ctr"/>
        <c:lblOffset val="100"/>
        <c:noMultiLvlLbl val="0"/>
      </c:catAx>
      <c:valAx>
        <c:axId val="485559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85543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000" b="1" i="0" u="none" strike="noStrike" baseline="0">
          <a:solidFill>
            <a:srgbClr val="000000"/>
          </a:solidFill>
          <a:latin typeface="Agency FB" pitchFamily="34" charset="0"/>
          <a:ea typeface="Calibri"/>
          <a:cs typeface="Calibri"/>
        </a:defRPr>
      </a:pPr>
      <a:endParaRPr lang="en-US"/>
    </a:p>
  </c:txPr>
  <c:printSettings>
    <c:headerFooter/>
    <c:pageMargins b="0.75000000000001377" l="0.70000000000000062" r="0.70000000000000062" t="0.750000000000013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518769</xdr:colOff>
      <xdr:row>10</xdr:row>
      <xdr:rowOff>25514</xdr:rowOff>
    </xdr:from>
    <xdr:to>
      <xdr:col>11</xdr:col>
      <xdr:colOff>532039</xdr:colOff>
      <xdr:row>22</xdr:row>
      <xdr:rowOff>158864</xdr:rowOff>
    </xdr:to>
    <xdr:graphicFrame macro="">
      <xdr:nvGraphicFramePr>
        <xdr:cNvPr id="19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900544</xdr:colOff>
      <xdr:row>11</xdr:row>
      <xdr:rowOff>8658</xdr:rowOff>
    </xdr:from>
    <xdr:to>
      <xdr:col>9</xdr:col>
      <xdr:colOff>103909</xdr:colOff>
      <xdr:row>20</xdr:row>
      <xdr:rowOff>233794</xdr:rowOff>
    </xdr:to>
    <xdr:graphicFrame macro="">
      <xdr:nvGraphicFramePr>
        <xdr:cNvPr id="400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</sheetPr>
  <dimension ref="B1:O29"/>
  <sheetViews>
    <sheetView tabSelected="1" zoomScale="112" zoomScaleNormal="112" workbookViewId="0">
      <selection activeCell="N16" sqref="N16"/>
    </sheetView>
  </sheetViews>
  <sheetFormatPr defaultColWidth="12.5703125" defaultRowHeight="14.25" x14ac:dyDescent="0.2"/>
  <cols>
    <col min="1" max="1" width="4.42578125" style="46" customWidth="1"/>
    <col min="2" max="2" width="21.7109375" style="46" customWidth="1"/>
    <col min="3" max="3" width="8.42578125" style="46" customWidth="1"/>
    <col min="4" max="4" width="10.140625" style="46" customWidth="1"/>
    <col min="5" max="6" width="11.140625" style="46" customWidth="1"/>
    <col min="7" max="8" width="9.85546875" style="47" customWidth="1"/>
    <col min="9" max="9" width="8.5703125" style="47" customWidth="1"/>
    <col min="10" max="10" width="9.42578125" style="47" customWidth="1"/>
    <col min="11" max="11" width="9" style="47" customWidth="1"/>
    <col min="12" max="12" width="11.140625" style="47" customWidth="1"/>
    <col min="13" max="15" width="12.5703125" style="47"/>
    <col min="16" max="16384" width="12.5703125" style="46"/>
  </cols>
  <sheetData>
    <row r="1" spans="2:15" ht="19.5" x14ac:dyDescent="0.3">
      <c r="B1" s="45"/>
      <c r="C1" s="45"/>
      <c r="D1" s="45"/>
    </row>
    <row r="2" spans="2:15" ht="25.5" x14ac:dyDescent="0.4">
      <c r="B2" s="299" t="s">
        <v>73</v>
      </c>
      <c r="C2" s="48"/>
      <c r="D2" s="45"/>
    </row>
    <row r="3" spans="2:15" ht="20.25" thickBot="1" x14ac:dyDescent="0.35">
      <c r="B3" s="49" t="s">
        <v>119</v>
      </c>
      <c r="C3" s="71" t="s">
        <v>71</v>
      </c>
      <c r="D3" s="71" t="s">
        <v>76</v>
      </c>
      <c r="E3" s="71" t="s">
        <v>77</v>
      </c>
      <c r="F3" s="71" t="s">
        <v>78</v>
      </c>
      <c r="G3" s="71" t="s">
        <v>80</v>
      </c>
      <c r="H3" s="71" t="s">
        <v>102</v>
      </c>
      <c r="I3" s="71" t="s">
        <v>104</v>
      </c>
      <c r="J3" s="71" t="s">
        <v>105</v>
      </c>
      <c r="K3" s="71" t="s">
        <v>118</v>
      </c>
      <c r="L3" s="71" t="s">
        <v>126</v>
      </c>
      <c r="M3" s="50"/>
      <c r="N3" s="50"/>
      <c r="O3" s="50"/>
    </row>
    <row r="4" spans="2:15" ht="19.5" x14ac:dyDescent="0.3">
      <c r="B4" s="51" t="s">
        <v>2</v>
      </c>
      <c r="C4" s="72">
        <v>92.097096739744913</v>
      </c>
      <c r="D4" s="72">
        <v>93.291806386094692</v>
      </c>
      <c r="E4" s="72">
        <v>112.40984800592933</v>
      </c>
      <c r="F4" s="72">
        <v>109.49703235476018</v>
      </c>
      <c r="G4" s="82">
        <v>92.022434783086354</v>
      </c>
      <c r="H4" s="72">
        <v>117.43783710919385</v>
      </c>
      <c r="I4" s="72">
        <v>149.64821504531761</v>
      </c>
      <c r="J4" s="72">
        <v>157.62503999922134</v>
      </c>
      <c r="K4" s="72">
        <v>138.14808322766876</v>
      </c>
      <c r="L4" s="72">
        <v>164.0335408905506</v>
      </c>
      <c r="M4" s="53"/>
      <c r="N4" s="53"/>
      <c r="O4" s="53"/>
    </row>
    <row r="5" spans="2:15" ht="19.5" x14ac:dyDescent="0.3">
      <c r="B5" s="54" t="s">
        <v>3</v>
      </c>
      <c r="C5" s="72">
        <v>666.43067997493699</v>
      </c>
      <c r="D5" s="72">
        <v>660.60264566439173</v>
      </c>
      <c r="E5" s="72">
        <v>644.45928585644833</v>
      </c>
      <c r="F5" s="72">
        <v>633.54656258470777</v>
      </c>
      <c r="G5" s="72">
        <v>635.79190428001323</v>
      </c>
      <c r="H5" s="72">
        <v>660.30140920031897</v>
      </c>
      <c r="I5" s="72">
        <v>855.74820825090831</v>
      </c>
      <c r="J5" s="72">
        <v>724.15435946040088</v>
      </c>
      <c r="K5" s="72">
        <v>695.16739403236454</v>
      </c>
      <c r="L5" s="72">
        <v>662.549095467092</v>
      </c>
      <c r="M5" s="53"/>
      <c r="N5" s="53"/>
      <c r="O5" s="53"/>
    </row>
    <row r="6" spans="2:15" ht="19.5" x14ac:dyDescent="0.3">
      <c r="B6" s="54" t="s">
        <v>4</v>
      </c>
      <c r="C6" s="72">
        <v>38.93642848285679</v>
      </c>
      <c r="D6" s="72">
        <v>57.562765588812837</v>
      </c>
      <c r="E6" s="72">
        <v>49.149907221739497</v>
      </c>
      <c r="F6" s="72">
        <v>57.934742749629216</v>
      </c>
      <c r="G6" s="72">
        <v>63.008309268337662</v>
      </c>
      <c r="H6" s="72">
        <v>74.393172682404966</v>
      </c>
      <c r="I6" s="72">
        <v>74.340725755887419</v>
      </c>
      <c r="J6" s="72">
        <v>77.698952098397598</v>
      </c>
      <c r="K6" s="72">
        <v>84.901696336005131</v>
      </c>
      <c r="L6" s="72">
        <v>86.480066886518813</v>
      </c>
      <c r="M6" s="53"/>
      <c r="N6" s="53"/>
      <c r="O6" s="53"/>
    </row>
    <row r="7" spans="2:15" ht="19.5" x14ac:dyDescent="0.3">
      <c r="B7" s="54" t="s">
        <v>20</v>
      </c>
      <c r="C7" s="73">
        <f t="shared" ref="C7:D7" si="0">SUM(C4:C6)</f>
        <v>797.4642051975386</v>
      </c>
      <c r="D7" s="73">
        <f t="shared" si="0"/>
        <v>811.45721763929919</v>
      </c>
      <c r="E7" s="73">
        <f t="shared" ref="E7:L7" si="1">SUM(E4:E6)</f>
        <v>806.01904108411713</v>
      </c>
      <c r="F7" s="73">
        <f t="shared" si="1"/>
        <v>800.9783376890972</v>
      </c>
      <c r="G7" s="73">
        <f t="shared" si="1"/>
        <v>790.82264833143734</v>
      </c>
      <c r="H7" s="73">
        <f t="shared" si="1"/>
        <v>852.1324189919178</v>
      </c>
      <c r="I7" s="73">
        <f t="shared" si="1"/>
        <v>1079.7371490521134</v>
      </c>
      <c r="J7" s="73">
        <f t="shared" si="1"/>
        <v>959.47835155801988</v>
      </c>
      <c r="K7" s="73">
        <f t="shared" si="1"/>
        <v>918.21717359603838</v>
      </c>
      <c r="L7" s="73">
        <f t="shared" si="1"/>
        <v>913.06270324416141</v>
      </c>
      <c r="M7" s="53"/>
      <c r="N7" s="53"/>
      <c r="O7" s="53"/>
    </row>
    <row r="8" spans="2:15" ht="19.5" x14ac:dyDescent="0.3">
      <c r="B8" s="54" t="s">
        <v>21</v>
      </c>
      <c r="C8" s="72">
        <f t="shared" ref="C8:D8" si="2">C4+C6-C5</f>
        <v>-535.39715475233527</v>
      </c>
      <c r="D8" s="72">
        <f t="shared" si="2"/>
        <v>-509.74807368948422</v>
      </c>
      <c r="E8" s="72">
        <f t="shared" ref="E8:L8" si="3">E4+E6-E5</f>
        <v>-482.89953062877953</v>
      </c>
      <c r="F8" s="72">
        <f t="shared" si="3"/>
        <v>-466.11478748031834</v>
      </c>
      <c r="G8" s="72">
        <f t="shared" si="3"/>
        <v>-480.76116022858923</v>
      </c>
      <c r="H8" s="72">
        <f t="shared" si="3"/>
        <v>-468.47039940872014</v>
      </c>
      <c r="I8" s="72">
        <f t="shared" si="3"/>
        <v>-631.7592674497032</v>
      </c>
      <c r="J8" s="72">
        <f t="shared" si="3"/>
        <v>-488.83036736278194</v>
      </c>
      <c r="K8" s="72">
        <f t="shared" si="3"/>
        <v>-472.11761446869065</v>
      </c>
      <c r="L8" s="72">
        <f t="shared" si="3"/>
        <v>-412.03548769002259</v>
      </c>
      <c r="M8" s="53"/>
      <c r="N8" s="53"/>
      <c r="O8" s="55"/>
    </row>
    <row r="9" spans="2:15" ht="19.5" x14ac:dyDescent="0.3">
      <c r="B9" s="56" t="s">
        <v>109</v>
      </c>
      <c r="C9" s="57"/>
      <c r="D9" s="58"/>
      <c r="E9" s="59"/>
      <c r="F9" s="59"/>
      <c r="G9" s="60"/>
      <c r="H9" s="61"/>
      <c r="I9" s="60"/>
      <c r="J9" s="61"/>
      <c r="K9" s="65"/>
      <c r="N9" s="65"/>
      <c r="O9" s="65"/>
    </row>
    <row r="10" spans="2:15" ht="19.5" x14ac:dyDescent="0.3">
      <c r="B10" s="94" t="s">
        <v>125</v>
      </c>
      <c r="C10" s="57"/>
      <c r="D10" s="58"/>
      <c r="E10" s="59"/>
      <c r="F10" s="59"/>
      <c r="G10" s="60"/>
      <c r="H10" s="61"/>
      <c r="I10" s="60"/>
      <c r="J10" s="61"/>
      <c r="N10" s="65"/>
    </row>
    <row r="11" spans="2:15" x14ac:dyDescent="0.2">
      <c r="C11" s="63"/>
      <c r="F11" s="64"/>
      <c r="G11" s="65"/>
      <c r="H11" s="65"/>
      <c r="J11" s="280"/>
      <c r="M11" s="65"/>
    </row>
    <row r="12" spans="2:15" x14ac:dyDescent="0.2">
      <c r="C12" s="64"/>
      <c r="D12" s="66"/>
      <c r="E12" s="63"/>
      <c r="F12" s="64"/>
      <c r="G12" s="65"/>
      <c r="I12" s="280"/>
    </row>
    <row r="13" spans="2:15" x14ac:dyDescent="0.2">
      <c r="C13" s="64"/>
      <c r="D13" s="64"/>
      <c r="E13" s="64"/>
      <c r="G13" s="61"/>
    </row>
    <row r="14" spans="2:15" x14ac:dyDescent="0.2">
      <c r="C14" s="58"/>
      <c r="E14" s="64"/>
      <c r="G14" s="65"/>
      <c r="I14" s="65"/>
    </row>
    <row r="15" spans="2:15" x14ac:dyDescent="0.2">
      <c r="C15" s="66"/>
      <c r="D15" s="66"/>
      <c r="F15" s="66"/>
      <c r="G15" s="55"/>
      <c r="H15" s="67"/>
      <c r="I15" s="68"/>
    </row>
    <row r="16" spans="2:15" x14ac:dyDescent="0.2">
      <c r="C16" s="66"/>
      <c r="D16" s="66"/>
      <c r="F16" s="66"/>
      <c r="G16" s="55"/>
      <c r="H16" s="67"/>
    </row>
    <row r="17" spans="3:9" x14ac:dyDescent="0.2">
      <c r="F17" s="66"/>
      <c r="H17" s="61"/>
      <c r="I17" s="61"/>
    </row>
    <row r="18" spans="3:9" x14ac:dyDescent="0.2">
      <c r="E18" s="63"/>
      <c r="H18" s="65"/>
    </row>
    <row r="19" spans="3:9" x14ac:dyDescent="0.2">
      <c r="D19" s="58"/>
    </row>
    <row r="20" spans="3:9" x14ac:dyDescent="0.2">
      <c r="C20" s="66"/>
      <c r="D20" s="66"/>
    </row>
    <row r="21" spans="3:9" x14ac:dyDescent="0.2">
      <c r="D21" s="58"/>
    </row>
    <row r="24" spans="3:9" x14ac:dyDescent="0.2">
      <c r="D24" s="62"/>
      <c r="E24" s="62"/>
    </row>
    <row r="25" spans="3:9" x14ac:dyDescent="0.2">
      <c r="D25" s="69"/>
      <c r="E25" s="64"/>
    </row>
    <row r="28" spans="3:9" ht="19.5" x14ac:dyDescent="0.3">
      <c r="C28" s="57"/>
      <c r="D28" s="57"/>
      <c r="E28" s="57"/>
      <c r="F28" s="57"/>
      <c r="G28" s="52"/>
      <c r="H28" s="52"/>
      <c r="I28" s="52"/>
    </row>
    <row r="29" spans="3:9" ht="19.5" x14ac:dyDescent="0.25">
      <c r="C29" s="70"/>
      <c r="D29" s="70"/>
      <c r="E29" s="70"/>
      <c r="F29" s="70"/>
      <c r="G29" s="70"/>
      <c r="H29" s="70"/>
      <c r="I29" s="70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</sheetPr>
  <dimension ref="A1:AE119"/>
  <sheetViews>
    <sheetView workbookViewId="0">
      <selection activeCell="E24" sqref="E24"/>
    </sheetView>
  </sheetViews>
  <sheetFormatPr defaultRowHeight="19.5" x14ac:dyDescent="0.3"/>
  <cols>
    <col min="1" max="1" width="31.85546875" style="166" customWidth="1"/>
    <col min="2" max="2" width="7.85546875" style="166" customWidth="1"/>
    <col min="3" max="3" width="8.85546875" style="166" customWidth="1"/>
    <col min="4" max="4" width="8.140625" style="166" customWidth="1"/>
    <col min="5" max="5" width="7.28515625" style="166" customWidth="1"/>
    <col min="6" max="11" width="9.140625" style="166"/>
    <col min="12" max="12" width="14.85546875" style="166" customWidth="1"/>
    <col min="13" max="13" width="16" style="166" customWidth="1"/>
    <col min="14" max="14" width="15.7109375" style="166" customWidth="1"/>
    <col min="15" max="19" width="9.5703125" style="166" customWidth="1"/>
    <col min="20" max="20" width="15.140625" style="166" customWidth="1"/>
    <col min="21" max="22" width="15.5703125" style="166" customWidth="1"/>
    <col min="23" max="31" width="9.140625" style="153"/>
    <col min="32" max="16384" width="9.140625" style="166"/>
  </cols>
  <sheetData>
    <row r="1" spans="1:31" s="152" customFormat="1" ht="18" customHeight="1" x14ac:dyDescent="0.3">
      <c r="A1" s="151" t="s">
        <v>44</v>
      </c>
      <c r="B1" s="206"/>
      <c r="C1" s="206"/>
      <c r="D1" s="206"/>
      <c r="E1" s="206"/>
      <c r="W1" s="153"/>
      <c r="X1" s="153"/>
      <c r="Y1" s="153"/>
      <c r="Z1" s="153"/>
      <c r="AA1" s="153"/>
      <c r="AB1" s="153"/>
      <c r="AC1" s="153"/>
      <c r="AD1" s="153"/>
      <c r="AE1" s="153"/>
    </row>
    <row r="2" spans="1:31" s="152" customFormat="1" x14ac:dyDescent="0.3">
      <c r="W2" s="153"/>
      <c r="X2" s="153"/>
      <c r="Y2" s="153"/>
      <c r="Z2" s="153"/>
      <c r="AA2" s="153"/>
      <c r="AB2" s="153"/>
      <c r="AC2" s="153"/>
      <c r="AD2" s="153"/>
      <c r="AE2" s="153"/>
    </row>
    <row r="3" spans="1:31" s="152" customFormat="1" x14ac:dyDescent="0.3">
      <c r="A3" s="74" t="s">
        <v>137</v>
      </c>
      <c r="B3" s="74"/>
      <c r="C3" s="74"/>
      <c r="D3" s="74"/>
      <c r="E3" s="74"/>
      <c r="W3" s="154"/>
      <c r="X3" s="153"/>
      <c r="Y3" s="153"/>
      <c r="Z3" s="153"/>
      <c r="AA3" s="153"/>
      <c r="AB3" s="153"/>
      <c r="AC3" s="153"/>
      <c r="AD3" s="153"/>
      <c r="AE3" s="153"/>
    </row>
    <row r="4" spans="1:31" s="152" customFormat="1" ht="17.25" customHeight="1" x14ac:dyDescent="0.3">
      <c r="F4" s="156"/>
      <c r="G4" s="138"/>
      <c r="H4" s="138"/>
      <c r="L4" s="45"/>
      <c r="M4" s="45"/>
      <c r="N4" s="45"/>
      <c r="O4" s="45"/>
      <c r="P4" s="45"/>
      <c r="Q4" s="45"/>
      <c r="R4" s="45"/>
      <c r="S4" s="45"/>
      <c r="T4" s="155"/>
      <c r="W4" s="153"/>
      <c r="X4" s="153"/>
      <c r="Y4" s="153"/>
      <c r="Z4" s="153"/>
      <c r="AA4" s="153"/>
      <c r="AB4" s="153"/>
      <c r="AC4" s="153"/>
      <c r="AD4" s="153"/>
      <c r="AE4" s="153"/>
    </row>
    <row r="5" spans="1:31" s="152" customFormat="1" ht="39" x14ac:dyDescent="0.3">
      <c r="A5" s="313" t="s">
        <v>45</v>
      </c>
      <c r="B5" s="314" t="s">
        <v>71</v>
      </c>
      <c r="C5" s="314" t="s">
        <v>76</v>
      </c>
      <c r="D5" s="314" t="s">
        <v>77</v>
      </c>
      <c r="E5" s="314" t="s">
        <v>78</v>
      </c>
      <c r="F5" s="314" t="s">
        <v>80</v>
      </c>
      <c r="G5" s="314" t="s">
        <v>102</v>
      </c>
      <c r="H5" s="314" t="s">
        <v>104</v>
      </c>
      <c r="I5" s="314" t="s">
        <v>105</v>
      </c>
      <c r="J5" s="314" t="s">
        <v>118</v>
      </c>
      <c r="K5" s="314" t="s">
        <v>126</v>
      </c>
      <c r="L5" s="311" t="s">
        <v>131</v>
      </c>
      <c r="M5" s="312" t="s">
        <v>132</v>
      </c>
      <c r="N5" s="312" t="s">
        <v>133</v>
      </c>
      <c r="O5" s="153"/>
      <c r="P5" s="158"/>
      <c r="Q5" s="158"/>
      <c r="R5" s="158"/>
      <c r="S5" s="158"/>
      <c r="T5" s="158"/>
      <c r="U5" s="158"/>
      <c r="V5" s="158"/>
      <c r="W5" s="158"/>
    </row>
    <row r="6" spans="1:31" s="152" customFormat="1" x14ac:dyDescent="0.3">
      <c r="A6" s="159" t="s">
        <v>46</v>
      </c>
      <c r="B6" s="160">
        <v>38.93642848285679</v>
      </c>
      <c r="C6" s="160">
        <v>57.562765588812837</v>
      </c>
      <c r="D6" s="160">
        <v>49.149907221739497</v>
      </c>
      <c r="E6" s="160">
        <v>57.934742749629216</v>
      </c>
      <c r="F6" s="160">
        <v>63.008309268337662</v>
      </c>
      <c r="G6" s="160">
        <v>74.393172682404966</v>
      </c>
      <c r="H6" s="160">
        <v>74.340725755887419</v>
      </c>
      <c r="I6" s="160">
        <v>77.698952098397598</v>
      </c>
      <c r="J6" s="160">
        <v>84.901696336005131</v>
      </c>
      <c r="K6" s="160">
        <v>86.480066886518813</v>
      </c>
      <c r="L6" s="143">
        <f>K6/K$6*100</f>
        <v>100</v>
      </c>
      <c r="M6" s="144">
        <f>K6/J6-1</f>
        <v>1.859056554379257E-2</v>
      </c>
      <c r="N6" s="144">
        <f>K6/G6-1</f>
        <v>0.16247316478508744</v>
      </c>
      <c r="O6" s="153"/>
      <c r="P6" s="153"/>
      <c r="Q6" s="153"/>
      <c r="R6" s="153"/>
      <c r="S6" s="153"/>
      <c r="T6" s="153"/>
      <c r="U6" s="153"/>
      <c r="V6" s="153"/>
      <c r="W6" s="153"/>
    </row>
    <row r="7" spans="1:31" s="152" customFormat="1" x14ac:dyDescent="0.3">
      <c r="A7" s="161"/>
      <c r="B7" s="45"/>
      <c r="C7" s="45"/>
      <c r="D7" s="45"/>
      <c r="E7" s="45"/>
      <c r="F7" s="45"/>
      <c r="G7" s="45"/>
      <c r="H7" s="45"/>
      <c r="I7" s="45"/>
      <c r="J7" s="45"/>
      <c r="K7" s="45"/>
      <c r="L7" s="145"/>
      <c r="M7" s="146"/>
      <c r="N7" s="146"/>
      <c r="O7" s="153"/>
      <c r="P7" s="153"/>
      <c r="Q7" s="153"/>
      <c r="R7" s="153"/>
      <c r="S7" s="153"/>
      <c r="T7" s="153"/>
      <c r="U7" s="153"/>
      <c r="V7" s="153"/>
      <c r="W7" s="153"/>
    </row>
    <row r="8" spans="1:31" s="152" customFormat="1" x14ac:dyDescent="0.3">
      <c r="A8" s="45" t="s">
        <v>23</v>
      </c>
      <c r="B8" s="79">
        <v>34.040693908094923</v>
      </c>
      <c r="C8" s="79">
        <v>40.710110392043546</v>
      </c>
      <c r="D8" s="79">
        <v>41.45269166671477</v>
      </c>
      <c r="E8" s="79">
        <v>43.743041698525332</v>
      </c>
      <c r="F8" s="79">
        <v>48.349174879875598</v>
      </c>
      <c r="G8" s="79">
        <v>58.908059492505238</v>
      </c>
      <c r="H8" s="79">
        <v>55.977508910189293</v>
      </c>
      <c r="I8" s="79">
        <v>60.254759796585681</v>
      </c>
      <c r="J8" s="79">
        <v>68.435690319442898</v>
      </c>
      <c r="K8" s="79">
        <v>67.511114503023293</v>
      </c>
      <c r="L8" s="145">
        <f>K8/K$6*100</f>
        <v>78.065520684220758</v>
      </c>
      <c r="M8" s="147">
        <f t="shared" ref="M8:M21" si="0">K8/J8-1</f>
        <v>-1.3510140865152231E-2</v>
      </c>
      <c r="N8" s="147">
        <f t="shared" ref="N8:N16" si="1">K8/G8-1</f>
        <v>0.14604207106181466</v>
      </c>
      <c r="O8" s="153"/>
      <c r="P8" s="153"/>
      <c r="Q8" s="153"/>
      <c r="R8" s="153"/>
      <c r="S8" s="153"/>
      <c r="T8" s="153"/>
      <c r="U8" s="153"/>
      <c r="V8" s="153"/>
      <c r="W8" s="153"/>
    </row>
    <row r="9" spans="1:31" s="152" customFormat="1" x14ac:dyDescent="0.3">
      <c r="A9" s="45" t="s">
        <v>27</v>
      </c>
      <c r="B9" s="79">
        <v>3.037524820836671</v>
      </c>
      <c r="C9" s="79">
        <v>8.3962534770156534</v>
      </c>
      <c r="D9" s="79">
        <v>4.9543547824017775</v>
      </c>
      <c r="E9" s="79">
        <v>7.0378120176538879</v>
      </c>
      <c r="F9" s="79">
        <v>3.805955735015663</v>
      </c>
      <c r="G9" s="79">
        <v>4.6968615258738762</v>
      </c>
      <c r="H9" s="79">
        <v>5.128790516703587</v>
      </c>
      <c r="I9" s="79">
        <v>3.8019267901709628</v>
      </c>
      <c r="J9" s="79">
        <v>2.9078856917694798</v>
      </c>
      <c r="K9" s="79">
        <v>3.3410009524315663</v>
      </c>
      <c r="L9" s="145">
        <f t="shared" ref="L9:L27" si="2">K9/K$6*100</f>
        <v>3.8633191123865651</v>
      </c>
      <c r="M9" s="147">
        <f t="shared" si="0"/>
        <v>0.14894507782337585</v>
      </c>
      <c r="N9" s="147">
        <f t="shared" si="1"/>
        <v>-0.288673737978691</v>
      </c>
      <c r="O9" s="153"/>
      <c r="P9" s="153"/>
      <c r="Q9" s="153"/>
      <c r="R9" s="153"/>
      <c r="S9" s="153"/>
      <c r="T9" s="153"/>
      <c r="U9" s="153"/>
      <c r="V9" s="153"/>
      <c r="W9" s="153"/>
    </row>
    <row r="10" spans="1:31" s="152" customFormat="1" x14ac:dyDescent="0.3">
      <c r="A10" s="45" t="s">
        <v>24</v>
      </c>
      <c r="B10" s="79">
        <v>6.6993237335206124E-2</v>
      </c>
      <c r="C10" s="79">
        <v>0.25211085772341435</v>
      </c>
      <c r="D10" s="79">
        <v>0.1856365276908242</v>
      </c>
      <c r="E10" s="79">
        <v>0.31086395622276913</v>
      </c>
      <c r="F10" s="79">
        <v>0.36162795237506873</v>
      </c>
      <c r="G10" s="79">
        <v>0.32683185958473854</v>
      </c>
      <c r="H10" s="79">
        <v>0.51475080707729737</v>
      </c>
      <c r="I10" s="79">
        <v>2.4001970322587587</v>
      </c>
      <c r="J10" s="79">
        <v>2.1929558479451963</v>
      </c>
      <c r="K10" s="79">
        <v>2.5363247473801382</v>
      </c>
      <c r="L10" s="145">
        <f t="shared" si="2"/>
        <v>2.9328431842084068</v>
      </c>
      <c r="M10" s="147">
        <f t="shared" si="0"/>
        <v>0.15657811795740395</v>
      </c>
      <c r="N10" s="147">
        <f t="shared" si="1"/>
        <v>6.7603350866794516</v>
      </c>
      <c r="O10" s="153"/>
      <c r="P10" s="153"/>
      <c r="Q10" s="153"/>
      <c r="R10" s="153"/>
      <c r="S10" s="153"/>
      <c r="T10" s="153"/>
      <c r="U10" s="153"/>
      <c r="V10" s="153"/>
      <c r="W10" s="153"/>
    </row>
    <row r="11" spans="1:31" s="152" customFormat="1" x14ac:dyDescent="0.3">
      <c r="A11" s="45" t="s">
        <v>106</v>
      </c>
      <c r="B11" s="79">
        <v>3.7034636198266324E-3</v>
      </c>
      <c r="C11" s="79">
        <v>1.2386124739535889E-2</v>
      </c>
      <c r="D11" s="79">
        <v>1.8207362331154958E-3</v>
      </c>
      <c r="E11" s="79">
        <v>3.6999652842990933E-3</v>
      </c>
      <c r="F11" s="79">
        <v>1.3205064645066156E-2</v>
      </c>
      <c r="G11" s="79">
        <v>1.0796996280964217E-2</v>
      </c>
      <c r="H11" s="79">
        <v>2.5390632097135626E-2</v>
      </c>
      <c r="I11" s="79">
        <v>1.3748463620997726</v>
      </c>
      <c r="J11" s="79">
        <v>1.6339051762518197</v>
      </c>
      <c r="K11" s="79">
        <v>2.2034345923896894</v>
      </c>
      <c r="L11" s="145">
        <f t="shared" si="2"/>
        <v>2.547910370237211</v>
      </c>
      <c r="M11" s="147">
        <f t="shared" si="0"/>
        <v>0.34856944234938458</v>
      </c>
      <c r="N11" s="147">
        <f t="shared" si="1"/>
        <v>203.07848025978143</v>
      </c>
      <c r="O11" s="153"/>
      <c r="P11" s="153"/>
      <c r="Q11" s="153"/>
      <c r="R11" s="153"/>
      <c r="S11" s="153"/>
      <c r="T11" s="153"/>
      <c r="U11" s="153"/>
      <c r="V11" s="153"/>
      <c r="W11" s="153"/>
    </row>
    <row r="12" spans="1:31" s="152" customFormat="1" x14ac:dyDescent="0.3">
      <c r="A12" s="45" t="s">
        <v>31</v>
      </c>
      <c r="B12" s="79">
        <v>2.2550442158998724E-2</v>
      </c>
      <c r="C12" s="79">
        <v>0.10681825949635429</v>
      </c>
      <c r="D12" s="79">
        <v>0.19748090015307826</v>
      </c>
      <c r="E12" s="79">
        <v>0.57914467942322934</v>
      </c>
      <c r="F12" s="79">
        <v>0.45628407498744616</v>
      </c>
      <c r="G12" s="79">
        <v>1.3417749956942056</v>
      </c>
      <c r="H12" s="79">
        <v>0.54710441088799755</v>
      </c>
      <c r="I12" s="79">
        <v>0.6259365898561724</v>
      </c>
      <c r="J12" s="79">
        <v>0.78692436021999235</v>
      </c>
      <c r="K12" s="79">
        <v>0.92624674985484146</v>
      </c>
      <c r="L12" s="145">
        <f t="shared" si="2"/>
        <v>1.0710523051170675</v>
      </c>
      <c r="M12" s="147">
        <f t="shared" si="0"/>
        <v>0.17704673622748213</v>
      </c>
      <c r="N12" s="147">
        <f t="shared" si="1"/>
        <v>-0.30968548912657201</v>
      </c>
      <c r="O12" s="153"/>
      <c r="P12" s="153"/>
      <c r="Q12" s="153"/>
      <c r="R12" s="153"/>
      <c r="S12" s="153"/>
      <c r="T12" s="153"/>
      <c r="U12" s="153"/>
      <c r="V12" s="153"/>
      <c r="W12" s="153"/>
    </row>
    <row r="13" spans="1:31" s="152" customFormat="1" x14ac:dyDescent="0.3">
      <c r="A13" s="45" t="s">
        <v>28</v>
      </c>
      <c r="B13" s="79">
        <v>0.10611556946113355</v>
      </c>
      <c r="C13" s="79">
        <v>1.1164658581769258</v>
      </c>
      <c r="D13" s="79">
        <v>0.46439542041010134</v>
      </c>
      <c r="E13" s="79">
        <v>0.8167175887373177</v>
      </c>
      <c r="F13" s="79">
        <v>1.3682968062975738</v>
      </c>
      <c r="G13" s="79">
        <v>0.7613774865678633</v>
      </c>
      <c r="H13" s="79">
        <v>0.90409978239292765</v>
      </c>
      <c r="I13" s="79">
        <v>0.8067279185586842</v>
      </c>
      <c r="J13" s="79">
        <v>0.44249748795748145</v>
      </c>
      <c r="K13" s="79">
        <v>0.72160919788641664</v>
      </c>
      <c r="L13" s="145">
        <f t="shared" si="2"/>
        <v>0.83442257142715814</v>
      </c>
      <c r="M13" s="147">
        <f t="shared" si="0"/>
        <v>0.63076450720044397</v>
      </c>
      <c r="N13" s="147">
        <f t="shared" si="1"/>
        <v>-5.2232026009481958E-2</v>
      </c>
      <c r="O13" s="153"/>
      <c r="P13" s="153"/>
      <c r="Q13" s="153"/>
      <c r="R13" s="153"/>
      <c r="S13" s="153"/>
      <c r="T13" s="153"/>
      <c r="U13" s="153"/>
      <c r="V13" s="153"/>
      <c r="W13" s="153"/>
    </row>
    <row r="14" spans="1:31" s="152" customFormat="1" x14ac:dyDescent="0.3">
      <c r="A14" s="45" t="s">
        <v>25</v>
      </c>
      <c r="B14" s="79">
        <v>0.75333851694104337</v>
      </c>
      <c r="C14" s="79">
        <v>3.9383942391780908</v>
      </c>
      <c r="D14" s="79">
        <v>0.95372332776490154</v>
      </c>
      <c r="E14" s="79">
        <v>2.5954837314445105</v>
      </c>
      <c r="F14" s="79">
        <v>4.2707678516929821</v>
      </c>
      <c r="G14" s="79">
        <v>2.8756689961455701</v>
      </c>
      <c r="H14" s="79">
        <v>0.27866077100716102</v>
      </c>
      <c r="I14" s="79">
        <v>0.31203944106731379</v>
      </c>
      <c r="J14" s="79">
        <v>8.5161382742693512E-2</v>
      </c>
      <c r="K14" s="79">
        <v>0.30425730518789296</v>
      </c>
      <c r="L14" s="145">
        <f t="shared" si="2"/>
        <v>0.35182362380355992</v>
      </c>
      <c r="M14" s="147">
        <f t="shared" si="0"/>
        <v>2.5727144791339942</v>
      </c>
      <c r="N14" s="147">
        <f t="shared" si="1"/>
        <v>-0.89419599209933165</v>
      </c>
      <c r="O14" s="153"/>
      <c r="P14" s="153"/>
      <c r="Q14" s="153"/>
      <c r="R14" s="153"/>
      <c r="S14" s="153"/>
      <c r="T14" s="153"/>
      <c r="U14" s="153"/>
      <c r="V14" s="153"/>
      <c r="W14" s="153"/>
    </row>
    <row r="15" spans="1:31" s="152" customFormat="1" x14ac:dyDescent="0.3">
      <c r="A15" s="45" t="s">
        <v>26</v>
      </c>
      <c r="B15" s="79">
        <v>0.54275767642360095</v>
      </c>
      <c r="C15" s="79">
        <v>0.41788779301456919</v>
      </c>
      <c r="D15" s="79">
        <v>2.59566432168339E-2</v>
      </c>
      <c r="E15" s="79">
        <v>0.2320936465661175</v>
      </c>
      <c r="F15" s="79">
        <v>0.26323378710550271</v>
      </c>
      <c r="G15" s="79">
        <v>9.5571195512571455E-2</v>
      </c>
      <c r="H15" s="79">
        <v>0.18894428396781371</v>
      </c>
      <c r="I15" s="79">
        <v>0.10132144076356632</v>
      </c>
      <c r="J15" s="79">
        <v>0.17287163817341433</v>
      </c>
      <c r="K15" s="79">
        <v>0.29043136195645275</v>
      </c>
      <c r="L15" s="145">
        <f t="shared" si="2"/>
        <v>0.33583619024897804</v>
      </c>
      <c r="M15" s="147">
        <f t="shared" si="0"/>
        <v>0.68004054930693503</v>
      </c>
      <c r="N15" s="147">
        <f t="shared" si="1"/>
        <v>2.038900585043423</v>
      </c>
      <c r="O15" s="153"/>
      <c r="P15" s="153"/>
      <c r="Q15" s="153"/>
      <c r="R15" s="153"/>
      <c r="S15" s="153"/>
      <c r="T15" s="153"/>
      <c r="U15" s="153"/>
      <c r="V15" s="153"/>
      <c r="W15" s="153"/>
    </row>
    <row r="16" spans="1:31" s="152" customFormat="1" x14ac:dyDescent="0.3">
      <c r="A16" s="45" t="s">
        <v>30</v>
      </c>
      <c r="B16" s="79">
        <v>4.0789385335804215E-2</v>
      </c>
      <c r="C16" s="79">
        <v>0.19154500037797551</v>
      </c>
      <c r="D16" s="79">
        <v>4.7653178222894201E-2</v>
      </c>
      <c r="E16" s="79">
        <v>0.1696427555936936</v>
      </c>
      <c r="F16" s="79">
        <v>0.17833161220447241</v>
      </c>
      <c r="G16" s="79">
        <v>0.13358163407930351</v>
      </c>
      <c r="H16" s="79">
        <v>0.23872830974341119</v>
      </c>
      <c r="I16" s="79">
        <v>0.1766119888816258</v>
      </c>
      <c r="J16" s="79">
        <v>0.28396244895658074</v>
      </c>
      <c r="K16" s="79">
        <v>0.27791818293680831</v>
      </c>
      <c r="L16" s="145">
        <f t="shared" si="2"/>
        <v>0.32136675299002615</v>
      </c>
      <c r="M16" s="147">
        <f t="shared" si="0"/>
        <v>-2.1285441233451996E-2</v>
      </c>
      <c r="N16" s="147">
        <f t="shared" si="1"/>
        <v>1.0805119270499146</v>
      </c>
      <c r="O16" s="153"/>
      <c r="P16" s="153"/>
      <c r="Q16" s="153"/>
      <c r="R16" s="153"/>
      <c r="S16" s="153"/>
      <c r="T16" s="153"/>
      <c r="U16" s="153"/>
      <c r="V16" s="153"/>
      <c r="W16" s="153"/>
    </row>
    <row r="17" spans="1:31" s="152" customFormat="1" x14ac:dyDescent="0.3">
      <c r="A17" s="45" t="s">
        <v>122</v>
      </c>
      <c r="B17" s="79">
        <v>0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79">
        <v>1.3546941579948792E-2</v>
      </c>
      <c r="K17" s="79">
        <v>0.27326690905832496</v>
      </c>
      <c r="L17" s="145">
        <f t="shared" si="2"/>
        <v>0.31598831834498031</v>
      </c>
      <c r="M17" s="147">
        <f t="shared" si="0"/>
        <v>19.171852624122554</v>
      </c>
      <c r="N17" s="147">
        <v>0</v>
      </c>
      <c r="O17" s="153"/>
      <c r="P17" s="153"/>
      <c r="Q17" s="153"/>
      <c r="R17" s="153"/>
      <c r="S17" s="153"/>
      <c r="T17" s="153"/>
      <c r="U17" s="153"/>
      <c r="V17" s="153"/>
      <c r="W17" s="153"/>
    </row>
    <row r="18" spans="1:31" s="152" customFormat="1" x14ac:dyDescent="0.3">
      <c r="A18" s="45" t="s">
        <v>113</v>
      </c>
      <c r="B18" s="79">
        <v>2.3956676275317439E-2</v>
      </c>
      <c r="C18" s="79">
        <v>0</v>
      </c>
      <c r="D18" s="79">
        <v>0</v>
      </c>
      <c r="E18" s="79">
        <v>0</v>
      </c>
      <c r="F18" s="79">
        <v>0</v>
      </c>
      <c r="G18" s="79">
        <v>0.3293662065154922</v>
      </c>
      <c r="H18" s="79">
        <v>0</v>
      </c>
      <c r="I18" s="79">
        <v>0</v>
      </c>
      <c r="J18" s="79">
        <v>0.3881686864032729</v>
      </c>
      <c r="K18" s="79">
        <v>0.21084910696491307</v>
      </c>
      <c r="L18" s="145">
        <f t="shared" si="2"/>
        <v>0.24381237729798966</v>
      </c>
      <c r="M18" s="147">
        <f t="shared" si="0"/>
        <v>-0.45681062293144503</v>
      </c>
      <c r="N18" s="147">
        <f>K18/G18-1</f>
        <v>-0.3598338178176288</v>
      </c>
      <c r="O18" s="153"/>
      <c r="P18" s="153"/>
      <c r="Q18" s="153"/>
      <c r="R18" s="153"/>
      <c r="S18" s="153"/>
      <c r="T18" s="153"/>
      <c r="U18" s="153"/>
      <c r="V18" s="153"/>
      <c r="W18" s="153"/>
    </row>
    <row r="19" spans="1:31" s="152" customFormat="1" x14ac:dyDescent="0.3">
      <c r="A19" s="45" t="s">
        <v>43</v>
      </c>
      <c r="B19" s="79">
        <v>0</v>
      </c>
      <c r="C19" s="79">
        <v>3.612759723497267E-3</v>
      </c>
      <c r="D19" s="79">
        <v>0.11334359660269443</v>
      </c>
      <c r="E19" s="79">
        <v>5.6459706635836826E-2</v>
      </c>
      <c r="F19" s="79">
        <v>0.1292135341393135</v>
      </c>
      <c r="G19" s="79">
        <v>4.0263578829800355E-2</v>
      </c>
      <c r="H19" s="79">
        <v>1.3590313584706339E-2</v>
      </c>
      <c r="I19" s="79">
        <v>7.4343844884865755E-3</v>
      </c>
      <c r="J19" s="79">
        <v>5.1794878538733144E-2</v>
      </c>
      <c r="K19" s="79">
        <v>9.9991465045053393E-2</v>
      </c>
      <c r="L19" s="145">
        <f t="shared" si="2"/>
        <v>0.11562371381634631</v>
      </c>
      <c r="M19" s="147">
        <f t="shared" si="0"/>
        <v>0.93052803416225749</v>
      </c>
      <c r="N19" s="147">
        <f>K19/G19-1</f>
        <v>1.4834221882692287</v>
      </c>
      <c r="O19" s="153"/>
      <c r="P19" s="153"/>
      <c r="Q19" s="153"/>
      <c r="R19" s="153"/>
      <c r="S19" s="153"/>
      <c r="T19" s="153"/>
      <c r="U19" s="153"/>
      <c r="V19" s="153"/>
      <c r="W19" s="153"/>
    </row>
    <row r="20" spans="1:31" s="152" customFormat="1" x14ac:dyDescent="0.3">
      <c r="A20" s="45" t="s">
        <v>37</v>
      </c>
      <c r="B20" s="79">
        <v>0</v>
      </c>
      <c r="C20" s="79">
        <v>1.1154770751151992E-4</v>
      </c>
      <c r="D20" s="79">
        <v>0</v>
      </c>
      <c r="E20" s="79">
        <v>0.10459893340641568</v>
      </c>
      <c r="F20" s="79">
        <v>0</v>
      </c>
      <c r="G20" s="79">
        <v>4.6967485517403505E-2</v>
      </c>
      <c r="H20" s="79">
        <v>8.2861466645408305E-2</v>
      </c>
      <c r="I20" s="79">
        <v>7.6834878253216068E-2</v>
      </c>
      <c r="J20" s="79">
        <v>0.11617818388350382</v>
      </c>
      <c r="K20" s="79">
        <v>9.176518731569705E-2</v>
      </c>
      <c r="L20" s="145">
        <f t="shared" si="2"/>
        <v>0.1061113741229103</v>
      </c>
      <c r="M20" s="147">
        <f t="shared" si="0"/>
        <v>-0.2101340867256678</v>
      </c>
      <c r="N20" s="147">
        <f>K20/G20-1</f>
        <v>0.95380242959129746</v>
      </c>
      <c r="O20" s="153"/>
      <c r="P20" s="153"/>
      <c r="Q20" s="153"/>
      <c r="R20" s="153"/>
      <c r="S20" s="153"/>
      <c r="T20" s="153"/>
      <c r="U20" s="153"/>
      <c r="V20" s="153"/>
      <c r="W20" s="153"/>
    </row>
    <row r="21" spans="1:31" s="152" customFormat="1" x14ac:dyDescent="0.3">
      <c r="A21" s="45" t="s">
        <v>33</v>
      </c>
      <c r="B21" s="79">
        <v>2.4567332891432894E-2</v>
      </c>
      <c r="C21" s="79">
        <v>2.2977173959233399</v>
      </c>
      <c r="D21" s="79">
        <v>0.64753443626685325</v>
      </c>
      <c r="E21" s="79">
        <v>1.936996883961682</v>
      </c>
      <c r="F21" s="79">
        <v>3.2367153277443994</v>
      </c>
      <c r="G21" s="79">
        <v>3.0234195902398526</v>
      </c>
      <c r="H21" s="79">
        <v>3.271883428574712</v>
      </c>
      <c r="I21" s="79">
        <v>2.5102302075188097</v>
      </c>
      <c r="J21" s="79">
        <v>0.66288194193150296</v>
      </c>
      <c r="K21" s="79">
        <v>7.5673732972768054E-2</v>
      </c>
      <c r="L21" s="145">
        <f t="shared" si="2"/>
        <v>8.7504248894798978E-2</v>
      </c>
      <c r="M21" s="147">
        <f t="shared" si="0"/>
        <v>-0.88584131172396974</v>
      </c>
      <c r="N21" s="147">
        <f>K21/G21-1</f>
        <v>-0.97497081344016667</v>
      </c>
      <c r="O21" s="153"/>
      <c r="P21" s="153"/>
      <c r="Q21" s="153"/>
      <c r="R21" s="153"/>
      <c r="S21" s="153"/>
      <c r="T21" s="153"/>
      <c r="U21" s="153"/>
      <c r="V21" s="153"/>
      <c r="W21" s="153"/>
    </row>
    <row r="22" spans="1:31" s="152" customFormat="1" x14ac:dyDescent="0.3">
      <c r="A22" s="45" t="s">
        <v>69</v>
      </c>
      <c r="B22" s="79">
        <v>0</v>
      </c>
      <c r="C22" s="79">
        <v>0</v>
      </c>
      <c r="D22" s="79">
        <v>0</v>
      </c>
      <c r="E22" s="79">
        <v>0</v>
      </c>
      <c r="F22" s="79">
        <v>0</v>
      </c>
      <c r="G22" s="79">
        <v>0</v>
      </c>
      <c r="H22" s="79">
        <v>0</v>
      </c>
      <c r="I22" s="79">
        <v>0</v>
      </c>
      <c r="J22" s="79">
        <v>0</v>
      </c>
      <c r="K22" s="79">
        <v>7.4480532193710369E-2</v>
      </c>
      <c r="L22" s="145">
        <f t="shared" si="2"/>
        <v>8.6124508080510018E-2</v>
      </c>
      <c r="M22" s="147">
        <v>0</v>
      </c>
      <c r="N22" s="147">
        <v>0</v>
      </c>
      <c r="O22" s="153"/>
      <c r="P22" s="153"/>
      <c r="Q22" s="153"/>
      <c r="R22" s="153"/>
      <c r="S22" s="153"/>
      <c r="T22" s="153"/>
      <c r="U22" s="153"/>
      <c r="V22" s="153"/>
      <c r="W22" s="153"/>
    </row>
    <row r="23" spans="1:31" s="152" customFormat="1" x14ac:dyDescent="0.3">
      <c r="A23" s="45" t="s">
        <v>39</v>
      </c>
      <c r="B23" s="79">
        <v>0</v>
      </c>
      <c r="C23" s="79">
        <v>3.3867390267743137E-2</v>
      </c>
      <c r="D23" s="79">
        <v>0</v>
      </c>
      <c r="E23" s="79">
        <v>9.7897805326445479E-3</v>
      </c>
      <c r="F23" s="79">
        <v>3.1674139314635398E-2</v>
      </c>
      <c r="G23" s="79">
        <v>1.6032815426065314E-2</v>
      </c>
      <c r="H23" s="79">
        <v>2.8754532901505012E-2</v>
      </c>
      <c r="I23" s="79">
        <v>1.6223376937680403E-2</v>
      </c>
      <c r="J23" s="79">
        <v>0</v>
      </c>
      <c r="K23" s="79">
        <v>5.1332015251830211E-2</v>
      </c>
      <c r="L23" s="145">
        <f t="shared" si="2"/>
        <v>5.9357048508287227E-2</v>
      </c>
      <c r="M23" s="147">
        <v>0</v>
      </c>
      <c r="N23" s="147">
        <f>K23/G23-1</f>
        <v>2.2016844133549558</v>
      </c>
      <c r="O23" s="153"/>
      <c r="P23" s="153"/>
      <c r="Q23" s="153"/>
      <c r="R23" s="153"/>
      <c r="S23" s="153"/>
      <c r="T23" s="153"/>
      <c r="U23" s="153"/>
      <c r="V23" s="153"/>
      <c r="W23" s="153"/>
    </row>
    <row r="24" spans="1:31" s="152" customFormat="1" x14ac:dyDescent="0.3">
      <c r="A24" s="45" t="s">
        <v>36</v>
      </c>
      <c r="B24" s="79">
        <v>9.0901495193601203E-2</v>
      </c>
      <c r="C24" s="79">
        <v>0</v>
      </c>
      <c r="D24" s="79">
        <v>2.4729321870821826E-2</v>
      </c>
      <c r="E24" s="79">
        <v>8.0091933275564117E-2</v>
      </c>
      <c r="F24" s="79">
        <v>0.11978718293095007</v>
      </c>
      <c r="G24" s="79">
        <v>0.1295976701397723</v>
      </c>
      <c r="H24" s="79">
        <v>0</v>
      </c>
      <c r="I24" s="79">
        <v>0</v>
      </c>
      <c r="J24" s="79">
        <v>7.6196918408483985E-2</v>
      </c>
      <c r="K24" s="79">
        <v>5.0290505597638716E-2</v>
      </c>
      <c r="L24" s="145">
        <f t="shared" si="2"/>
        <v>5.8152713576911437E-2</v>
      </c>
      <c r="M24" s="147">
        <f>K24/J24-1</f>
        <v>-0.33999292034309847</v>
      </c>
      <c r="N24" s="147">
        <f>K24/G24-1</f>
        <v>-0.61194899921117463</v>
      </c>
      <c r="O24" s="153"/>
      <c r="P24" s="153"/>
      <c r="Q24" s="153"/>
      <c r="R24" s="153"/>
      <c r="S24" s="153"/>
      <c r="T24" s="153"/>
      <c r="U24" s="153"/>
      <c r="V24" s="153"/>
      <c r="W24" s="153"/>
    </row>
    <row r="25" spans="1:31" s="152" customFormat="1" x14ac:dyDescent="0.3">
      <c r="A25" s="45" t="s">
        <v>129</v>
      </c>
      <c r="B25" s="79">
        <v>0</v>
      </c>
      <c r="C25" s="79">
        <v>1.8702397233675127E-2</v>
      </c>
      <c r="D25" s="79">
        <v>0</v>
      </c>
      <c r="E25" s="79">
        <v>0</v>
      </c>
      <c r="F25" s="79">
        <v>0</v>
      </c>
      <c r="G25" s="79">
        <v>0</v>
      </c>
      <c r="H25" s="79">
        <v>0</v>
      </c>
      <c r="I25" s="79">
        <v>0</v>
      </c>
      <c r="J25" s="79">
        <v>0</v>
      </c>
      <c r="K25" s="79">
        <v>1.2371200159990804E-2</v>
      </c>
      <c r="L25" s="145">
        <f t="shared" si="2"/>
        <v>1.4305262016303232E-2</v>
      </c>
      <c r="M25" s="147">
        <v>0</v>
      </c>
      <c r="N25" s="147">
        <v>0</v>
      </c>
      <c r="O25" s="153"/>
      <c r="P25" s="153"/>
      <c r="Q25" s="153"/>
      <c r="R25" s="153"/>
      <c r="S25" s="153"/>
      <c r="T25" s="153"/>
      <c r="U25" s="153"/>
      <c r="V25" s="153"/>
      <c r="W25" s="153"/>
    </row>
    <row r="26" spans="1:31" s="152" customFormat="1" x14ac:dyDescent="0.3">
      <c r="A26" s="45" t="s">
        <v>107</v>
      </c>
      <c r="B26" s="79">
        <v>6.2560169491694909E-3</v>
      </c>
      <c r="C26" s="79">
        <v>1.7223004692679626E-2</v>
      </c>
      <c r="D26" s="79">
        <v>0</v>
      </c>
      <c r="E26" s="79">
        <v>0</v>
      </c>
      <c r="F26" s="79">
        <v>0</v>
      </c>
      <c r="G26" s="79">
        <v>8.6186904568516032E-4</v>
      </c>
      <c r="H26" s="79">
        <v>0</v>
      </c>
      <c r="I26" s="79">
        <v>8.314176814011677E-2</v>
      </c>
      <c r="J26" s="79">
        <v>2.5003407690695485E-2</v>
      </c>
      <c r="K26" s="79">
        <v>1.0620959556992111E-2</v>
      </c>
      <c r="L26" s="145">
        <f t="shared" si="2"/>
        <v>1.2281396094349912E-2</v>
      </c>
      <c r="M26" s="147">
        <f>K26/J26-1</f>
        <v>-0.57521951854008735</v>
      </c>
      <c r="N26" s="147">
        <f>K26/G26-1</f>
        <v>11.323170915772666</v>
      </c>
      <c r="O26" s="153"/>
      <c r="P26" s="153"/>
      <c r="Q26" s="153"/>
      <c r="R26" s="153"/>
      <c r="S26" s="153"/>
      <c r="T26" s="153"/>
      <c r="U26" s="153"/>
      <c r="V26" s="153"/>
      <c r="W26" s="153"/>
    </row>
    <row r="27" spans="1:31" s="152" customFormat="1" x14ac:dyDescent="0.3">
      <c r="A27" s="150" t="s">
        <v>38</v>
      </c>
      <c r="B27" s="142">
        <v>0</v>
      </c>
      <c r="C27" s="142">
        <v>0</v>
      </c>
      <c r="D27" s="142">
        <v>0</v>
      </c>
      <c r="E27" s="142">
        <v>0</v>
      </c>
      <c r="F27" s="142">
        <v>0.15850675205988868</v>
      </c>
      <c r="G27" s="142">
        <v>0</v>
      </c>
      <c r="H27" s="142">
        <v>0</v>
      </c>
      <c r="I27" s="142">
        <v>0</v>
      </c>
      <c r="J27" s="142">
        <v>0</v>
      </c>
      <c r="K27" s="302">
        <v>7.0522614543862367E-3</v>
      </c>
      <c r="L27" s="148">
        <f t="shared" si="2"/>
        <v>8.1547826086216836E-3</v>
      </c>
      <c r="M27" s="149">
        <v>0</v>
      </c>
      <c r="N27" s="149">
        <v>0</v>
      </c>
      <c r="O27" s="153"/>
      <c r="P27" s="153"/>
      <c r="Q27" s="153"/>
      <c r="R27" s="153"/>
      <c r="S27" s="153"/>
      <c r="T27" s="153"/>
      <c r="U27" s="153"/>
      <c r="V27" s="153"/>
      <c r="W27" s="153"/>
    </row>
    <row r="28" spans="1:31" s="152" customFormat="1" x14ac:dyDescent="0.3">
      <c r="A28" s="163" t="s">
        <v>114</v>
      </c>
      <c r="B28" s="163"/>
      <c r="C28" s="163"/>
      <c r="D28" s="163"/>
      <c r="E28" s="163"/>
      <c r="W28" s="153"/>
      <c r="X28" s="153"/>
      <c r="Y28" s="153"/>
      <c r="Z28" s="153"/>
      <c r="AA28" s="153"/>
      <c r="AB28" s="153"/>
      <c r="AC28" s="153"/>
      <c r="AD28" s="153"/>
      <c r="AE28" s="153"/>
    </row>
    <row r="29" spans="1:31" s="152" customFormat="1" x14ac:dyDescent="0.3">
      <c r="W29" s="153"/>
      <c r="X29" s="153"/>
      <c r="Y29" s="153"/>
      <c r="Z29" s="153"/>
      <c r="AA29" s="153"/>
      <c r="AB29" s="153"/>
      <c r="AC29" s="153"/>
      <c r="AD29" s="153"/>
      <c r="AE29" s="153"/>
    </row>
    <row r="30" spans="1:31" x14ac:dyDescent="0.3">
      <c r="A30" s="164"/>
      <c r="B30" s="164"/>
      <c r="C30" s="164"/>
      <c r="D30" s="164"/>
      <c r="E30" s="164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</row>
    <row r="31" spans="1:31" x14ac:dyDescent="0.3">
      <c r="A31" s="164"/>
      <c r="B31" s="164"/>
      <c r="C31" s="164"/>
      <c r="D31" s="164"/>
      <c r="E31" s="164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</row>
    <row r="32" spans="1:31" x14ac:dyDescent="0.3">
      <c r="A32" s="164"/>
      <c r="B32" s="164"/>
      <c r="C32" s="164"/>
      <c r="D32" s="164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</row>
    <row r="33" spans="1:22" x14ac:dyDescent="0.3">
      <c r="A33" s="164"/>
      <c r="B33" s="164"/>
      <c r="C33" s="164"/>
      <c r="D33" s="164"/>
      <c r="E33" s="164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</row>
    <row r="34" spans="1:22" x14ac:dyDescent="0.3">
      <c r="A34" s="164"/>
      <c r="B34" s="164"/>
      <c r="C34" s="164"/>
      <c r="D34" s="164"/>
      <c r="E34" s="164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</row>
    <row r="35" spans="1:22" ht="16.5" customHeight="1" x14ac:dyDescent="0.3">
      <c r="A35" s="164"/>
      <c r="B35" s="164"/>
      <c r="C35" s="164"/>
      <c r="D35" s="164"/>
      <c r="E35" s="164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</row>
    <row r="36" spans="1:22" x14ac:dyDescent="0.3">
      <c r="A36" s="45"/>
      <c r="B36" s="45"/>
      <c r="C36" s="45"/>
      <c r="D36" s="45"/>
      <c r="E36" s="45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165"/>
      <c r="V36" s="165"/>
    </row>
    <row r="37" spans="1:22" x14ac:dyDescent="0.3">
      <c r="A37" s="45"/>
      <c r="B37" s="45"/>
      <c r="C37" s="45"/>
      <c r="D37" s="45"/>
      <c r="E37" s="45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165"/>
      <c r="V37" s="165"/>
    </row>
    <row r="38" spans="1:22" x14ac:dyDescent="0.3">
      <c r="A38" s="45"/>
      <c r="B38" s="45"/>
      <c r="C38" s="45"/>
      <c r="D38" s="45"/>
      <c r="E38" s="45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165"/>
      <c r="V38" s="165"/>
    </row>
    <row r="39" spans="1:22" x14ac:dyDescent="0.3">
      <c r="A39" s="41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165"/>
      <c r="V39" s="165"/>
    </row>
    <row r="40" spans="1:22" x14ac:dyDescent="0.3">
      <c r="A40" s="41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165"/>
      <c r="V40" s="165"/>
    </row>
    <row r="41" spans="1:22" x14ac:dyDescent="0.3">
      <c r="A41" s="41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165"/>
      <c r="V41" s="165"/>
    </row>
    <row r="42" spans="1:22" x14ac:dyDescent="0.3">
      <c r="A42" s="41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165"/>
      <c r="V42" s="165"/>
    </row>
    <row r="43" spans="1:22" x14ac:dyDescent="0.3">
      <c r="A43" s="41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165"/>
      <c r="V43" s="165"/>
    </row>
    <row r="44" spans="1:22" x14ac:dyDescent="0.3">
      <c r="A44" s="41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165"/>
      <c r="V44" s="165"/>
    </row>
    <row r="45" spans="1:22" x14ac:dyDescent="0.3">
      <c r="A45" s="41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165"/>
      <c r="V45" s="165"/>
    </row>
    <row r="46" spans="1:22" x14ac:dyDescent="0.3">
      <c r="A46" s="41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165"/>
      <c r="V46" s="165"/>
    </row>
    <row r="47" spans="1:22" x14ac:dyDescent="0.3">
      <c r="A47" s="41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165"/>
      <c r="V47" s="165"/>
    </row>
    <row r="48" spans="1:22" x14ac:dyDescent="0.3">
      <c r="A48" s="41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165"/>
      <c r="V48" s="165"/>
    </row>
    <row r="49" spans="1:22" x14ac:dyDescent="0.3">
      <c r="A49" s="41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165"/>
      <c r="V49" s="165"/>
    </row>
    <row r="50" spans="1:22" x14ac:dyDescent="0.3">
      <c r="A50" s="41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165"/>
      <c r="V50" s="165"/>
    </row>
    <row r="51" spans="1:22" x14ac:dyDescent="0.3">
      <c r="A51" s="41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165"/>
      <c r="V51" s="165"/>
    </row>
    <row r="52" spans="1:22" x14ac:dyDescent="0.3">
      <c r="A52" s="41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165"/>
      <c r="V52" s="165"/>
    </row>
    <row r="53" spans="1:22" x14ac:dyDescent="0.3">
      <c r="A53" s="41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165"/>
      <c r="V53" s="165"/>
    </row>
    <row r="54" spans="1:22" x14ac:dyDescent="0.3">
      <c r="A54" s="41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165"/>
      <c r="V54" s="165"/>
    </row>
    <row r="55" spans="1:22" x14ac:dyDescent="0.3">
      <c r="A55" s="41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165"/>
      <c r="V55" s="165"/>
    </row>
    <row r="56" spans="1:22" x14ac:dyDescent="0.3">
      <c r="A56" s="41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</row>
    <row r="57" spans="1:22" x14ac:dyDescent="0.3">
      <c r="A57" s="41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</row>
    <row r="58" spans="1:22" x14ac:dyDescent="0.3">
      <c r="A58" s="41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</row>
    <row r="59" spans="1:22" x14ac:dyDescent="0.3">
      <c r="A59" s="164"/>
      <c r="B59" s="164"/>
      <c r="C59" s="164"/>
      <c r="D59" s="164"/>
      <c r="E59" s="164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</row>
    <row r="60" spans="1:22" x14ac:dyDescent="0.3">
      <c r="A60" s="164"/>
      <c r="B60" s="164"/>
      <c r="C60" s="164"/>
      <c r="D60" s="164"/>
      <c r="E60" s="164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</row>
    <row r="61" spans="1:22" x14ac:dyDescent="0.3">
      <c r="A61" s="164"/>
      <c r="B61" s="164"/>
      <c r="C61" s="164"/>
      <c r="D61" s="164"/>
      <c r="E61" s="164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</row>
    <row r="62" spans="1:22" x14ac:dyDescent="0.3">
      <c r="A62" s="164"/>
      <c r="B62" s="164"/>
      <c r="C62" s="164"/>
      <c r="D62" s="164"/>
      <c r="E62" s="164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</row>
    <row r="63" spans="1:22" x14ac:dyDescent="0.3">
      <c r="A63" s="164"/>
      <c r="B63" s="164"/>
      <c r="C63" s="164"/>
      <c r="D63" s="164"/>
      <c r="E63" s="164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</row>
    <row r="64" spans="1:22" x14ac:dyDescent="0.3">
      <c r="A64" s="167"/>
      <c r="B64" s="168"/>
      <c r="C64" s="168"/>
      <c r="D64" s="168"/>
      <c r="E64" s="168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48"/>
      <c r="U64" s="165"/>
      <c r="V64" s="165"/>
    </row>
    <row r="65" spans="1:22" x14ac:dyDescent="0.3">
      <c r="A65" s="167"/>
      <c r="B65" s="168"/>
      <c r="C65" s="168"/>
      <c r="D65" s="168"/>
      <c r="E65" s="168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48"/>
      <c r="U65" s="165"/>
      <c r="V65" s="165"/>
    </row>
    <row r="66" spans="1:22" x14ac:dyDescent="0.3">
      <c r="A66" s="167"/>
      <c r="B66" s="168"/>
      <c r="C66" s="168"/>
      <c r="D66" s="168"/>
      <c r="E66" s="168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48"/>
      <c r="U66" s="165"/>
      <c r="V66" s="165"/>
    </row>
    <row r="67" spans="1:22" x14ac:dyDescent="0.3">
      <c r="A67" s="167"/>
      <c r="B67" s="168"/>
      <c r="C67" s="168"/>
      <c r="D67" s="168"/>
      <c r="E67" s="168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48"/>
      <c r="U67" s="165"/>
      <c r="V67" s="165"/>
    </row>
    <row r="68" spans="1:22" x14ac:dyDescent="0.3">
      <c r="A68" s="167"/>
      <c r="B68" s="168"/>
      <c r="C68" s="168"/>
      <c r="D68" s="168"/>
      <c r="E68" s="168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48"/>
      <c r="U68" s="165"/>
      <c r="V68" s="165"/>
    </row>
    <row r="69" spans="1:22" x14ac:dyDescent="0.3">
      <c r="A69" s="167"/>
      <c r="B69" s="168"/>
      <c r="C69" s="168"/>
      <c r="D69" s="168"/>
      <c r="E69" s="168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48"/>
      <c r="U69" s="165"/>
      <c r="V69" s="165"/>
    </row>
    <row r="70" spans="1:22" x14ac:dyDescent="0.3">
      <c r="A70" s="167"/>
      <c r="B70" s="168"/>
      <c r="C70" s="168"/>
      <c r="D70" s="168"/>
      <c r="E70" s="168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48"/>
      <c r="U70" s="165"/>
      <c r="V70" s="165"/>
    </row>
    <row r="71" spans="1:22" x14ac:dyDescent="0.3">
      <c r="A71" s="167"/>
      <c r="B71" s="168"/>
      <c r="C71" s="168"/>
      <c r="D71" s="168"/>
      <c r="E71" s="168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48"/>
      <c r="U71" s="165"/>
      <c r="V71" s="165"/>
    </row>
    <row r="72" spans="1:22" x14ac:dyDescent="0.3">
      <c r="A72" s="167"/>
      <c r="B72" s="168"/>
      <c r="C72" s="168"/>
      <c r="D72" s="168"/>
      <c r="E72" s="168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48"/>
      <c r="U72" s="165"/>
      <c r="V72" s="165"/>
    </row>
    <row r="73" spans="1:22" x14ac:dyDescent="0.3">
      <c r="A73" s="167"/>
      <c r="B73" s="168"/>
      <c r="C73" s="168"/>
      <c r="D73" s="168"/>
      <c r="E73" s="168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48"/>
      <c r="U73" s="165"/>
      <c r="V73" s="165"/>
    </row>
    <row r="74" spans="1:22" x14ac:dyDescent="0.3">
      <c r="A74" s="167"/>
      <c r="B74" s="168"/>
      <c r="C74" s="168"/>
      <c r="D74" s="168"/>
      <c r="E74" s="168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48"/>
      <c r="U74" s="165"/>
      <c r="V74" s="165"/>
    </row>
    <row r="75" spans="1:22" x14ac:dyDescent="0.3">
      <c r="A75" s="167"/>
      <c r="B75" s="168"/>
      <c r="C75" s="168"/>
      <c r="D75" s="168"/>
      <c r="E75" s="168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48"/>
      <c r="U75" s="165"/>
      <c r="V75" s="165"/>
    </row>
    <row r="76" spans="1:22" x14ac:dyDescent="0.3">
      <c r="A76" s="167"/>
      <c r="B76" s="168"/>
      <c r="C76" s="168"/>
      <c r="D76" s="168"/>
      <c r="E76" s="168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48"/>
      <c r="U76" s="165"/>
      <c r="V76" s="165"/>
    </row>
    <row r="77" spans="1:22" x14ac:dyDescent="0.3">
      <c r="A77" s="167"/>
      <c r="B77" s="168"/>
      <c r="C77" s="168"/>
      <c r="D77" s="168"/>
      <c r="E77" s="168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48"/>
      <c r="U77" s="165"/>
      <c r="V77" s="165"/>
    </row>
    <row r="78" spans="1:22" x14ac:dyDescent="0.3">
      <c r="A78" s="167"/>
      <c r="B78" s="168"/>
      <c r="C78" s="168"/>
      <c r="D78" s="168"/>
      <c r="E78" s="168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48"/>
      <c r="U78" s="165"/>
      <c r="V78" s="165"/>
    </row>
    <row r="79" spans="1:22" x14ac:dyDescent="0.3">
      <c r="A79" s="167"/>
      <c r="B79" s="168"/>
      <c r="C79" s="168"/>
      <c r="D79" s="168"/>
      <c r="E79" s="168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48"/>
      <c r="U79" s="165"/>
      <c r="V79" s="165"/>
    </row>
    <row r="80" spans="1:22" x14ac:dyDescent="0.3">
      <c r="A80" s="167"/>
      <c r="B80" s="168"/>
      <c r="C80" s="168"/>
      <c r="D80" s="168"/>
      <c r="E80" s="168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48"/>
      <c r="U80" s="165"/>
      <c r="V80" s="165"/>
    </row>
    <row r="81" spans="1:22" x14ac:dyDescent="0.3">
      <c r="A81" s="167"/>
      <c r="B81" s="168"/>
      <c r="C81" s="168"/>
      <c r="D81" s="168"/>
      <c r="E81" s="168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48"/>
      <c r="U81" s="165"/>
      <c r="V81" s="165"/>
    </row>
    <row r="82" spans="1:22" x14ac:dyDescent="0.3">
      <c r="A82" s="167"/>
      <c r="B82" s="168"/>
      <c r="C82" s="168"/>
      <c r="D82" s="168"/>
      <c r="E82" s="168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48"/>
      <c r="U82" s="165"/>
      <c r="V82" s="165"/>
    </row>
    <row r="83" spans="1:22" x14ac:dyDescent="0.3">
      <c r="A83" s="167"/>
      <c r="B83" s="168"/>
      <c r="C83" s="168"/>
      <c r="D83" s="168"/>
      <c r="E83" s="168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48"/>
      <c r="U83" s="165"/>
      <c r="V83" s="165"/>
    </row>
    <row r="84" spans="1:22" x14ac:dyDescent="0.3">
      <c r="A84" s="164"/>
      <c r="B84" s="164"/>
      <c r="C84" s="164"/>
      <c r="D84" s="164"/>
      <c r="E84" s="164"/>
      <c r="F84" s="165"/>
      <c r="G84" s="165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</row>
    <row r="85" spans="1:22" x14ac:dyDescent="0.3">
      <c r="A85" s="164"/>
      <c r="B85" s="164"/>
      <c r="C85" s="164"/>
      <c r="D85" s="164"/>
      <c r="E85" s="164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</row>
    <row r="86" spans="1:22" x14ac:dyDescent="0.3">
      <c r="A86" s="164"/>
      <c r="B86" s="164"/>
      <c r="C86" s="164"/>
      <c r="D86" s="164"/>
      <c r="E86" s="164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</row>
    <row r="87" spans="1:22" x14ac:dyDescent="0.3">
      <c r="A87" s="164"/>
      <c r="B87" s="164"/>
      <c r="C87" s="164"/>
      <c r="D87" s="164"/>
      <c r="E87" s="164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</row>
    <row r="88" spans="1:22" x14ac:dyDescent="0.3">
      <c r="A88" s="164"/>
      <c r="B88" s="164"/>
      <c r="C88" s="164"/>
      <c r="D88" s="164"/>
      <c r="E88" s="164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5"/>
      <c r="S88" s="165"/>
      <c r="T88" s="165"/>
      <c r="U88" s="165"/>
      <c r="V88" s="165"/>
    </row>
    <row r="89" spans="1:22" x14ac:dyDescent="0.3">
      <c r="A89" s="164"/>
      <c r="B89" s="164"/>
      <c r="C89" s="164"/>
      <c r="D89" s="164"/>
      <c r="E89" s="164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</row>
    <row r="90" spans="1:22" x14ac:dyDescent="0.3">
      <c r="A90" s="164"/>
      <c r="B90" s="164"/>
      <c r="C90" s="164"/>
      <c r="D90" s="164"/>
      <c r="E90" s="164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5"/>
      <c r="S90" s="165"/>
      <c r="T90" s="165"/>
      <c r="U90" s="165"/>
      <c r="V90" s="165"/>
    </row>
    <row r="91" spans="1:22" x14ac:dyDescent="0.3">
      <c r="A91" s="164"/>
      <c r="B91" s="164"/>
      <c r="C91" s="164"/>
      <c r="D91" s="164"/>
      <c r="E91" s="164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5"/>
      <c r="S91" s="165"/>
      <c r="T91" s="165"/>
      <c r="U91" s="165"/>
      <c r="V91" s="165"/>
    </row>
    <row r="92" spans="1:22" x14ac:dyDescent="0.3">
      <c r="A92" s="164"/>
      <c r="B92" s="164"/>
      <c r="C92" s="164"/>
      <c r="D92" s="164"/>
      <c r="E92" s="164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5"/>
      <c r="S92" s="165"/>
      <c r="T92" s="165"/>
      <c r="U92" s="165"/>
      <c r="V92" s="165"/>
    </row>
    <row r="93" spans="1:22" x14ac:dyDescent="0.3">
      <c r="A93" s="164"/>
      <c r="B93" s="164"/>
      <c r="C93" s="164"/>
      <c r="D93" s="164"/>
      <c r="E93" s="164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165"/>
      <c r="T93" s="165"/>
      <c r="U93" s="165"/>
      <c r="V93" s="165"/>
    </row>
    <row r="94" spans="1:22" x14ac:dyDescent="0.3">
      <c r="A94" s="164"/>
      <c r="B94" s="164"/>
      <c r="C94" s="164"/>
      <c r="D94" s="164"/>
      <c r="E94" s="164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5"/>
      <c r="S94" s="165"/>
      <c r="T94" s="165"/>
      <c r="U94" s="165"/>
      <c r="V94" s="165"/>
    </row>
    <row r="95" spans="1:22" x14ac:dyDescent="0.3">
      <c r="A95" s="164"/>
      <c r="B95" s="164"/>
      <c r="C95" s="164"/>
      <c r="D95" s="164"/>
      <c r="E95" s="164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</row>
    <row r="96" spans="1:22" x14ac:dyDescent="0.3">
      <c r="A96" s="164"/>
      <c r="B96" s="164"/>
      <c r="C96" s="164"/>
      <c r="D96" s="164"/>
      <c r="E96" s="164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</row>
    <row r="97" spans="1:22" x14ac:dyDescent="0.3">
      <c r="A97" s="164"/>
      <c r="B97" s="164"/>
      <c r="C97" s="164"/>
      <c r="D97" s="164"/>
      <c r="E97" s="164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</row>
    <row r="98" spans="1:22" x14ac:dyDescent="0.3">
      <c r="A98" s="164"/>
      <c r="B98" s="164"/>
      <c r="C98" s="164"/>
      <c r="D98" s="164"/>
      <c r="E98" s="164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5"/>
      <c r="S98" s="165"/>
      <c r="T98" s="165"/>
      <c r="U98" s="165"/>
      <c r="V98" s="165"/>
    </row>
    <row r="99" spans="1:22" x14ac:dyDescent="0.3">
      <c r="A99" s="164"/>
      <c r="B99" s="164"/>
      <c r="C99" s="164"/>
      <c r="D99" s="164"/>
      <c r="E99" s="164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</row>
    <row r="100" spans="1:22" x14ac:dyDescent="0.3">
      <c r="A100" s="164"/>
      <c r="B100" s="164"/>
      <c r="C100" s="164"/>
      <c r="D100" s="164"/>
      <c r="E100" s="164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</row>
    <row r="101" spans="1:22" x14ac:dyDescent="0.3">
      <c r="A101" s="164"/>
      <c r="B101" s="164"/>
      <c r="C101" s="164"/>
      <c r="D101" s="164"/>
      <c r="E101" s="164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</row>
    <row r="102" spans="1:22" x14ac:dyDescent="0.3">
      <c r="A102" s="164"/>
      <c r="B102" s="164"/>
      <c r="C102" s="164"/>
      <c r="D102" s="164"/>
      <c r="E102" s="164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</row>
    <row r="103" spans="1:22" x14ac:dyDescent="0.3">
      <c r="A103" s="164"/>
      <c r="B103" s="164"/>
      <c r="C103" s="164"/>
      <c r="D103" s="164"/>
      <c r="E103" s="164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5"/>
      <c r="S103" s="165"/>
      <c r="T103" s="165"/>
      <c r="U103" s="165"/>
      <c r="V103" s="165"/>
    </row>
    <row r="104" spans="1:22" x14ac:dyDescent="0.3">
      <c r="A104" s="164"/>
      <c r="B104" s="164"/>
      <c r="C104" s="164"/>
      <c r="D104" s="164"/>
      <c r="E104" s="164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</row>
    <row r="105" spans="1:22" x14ac:dyDescent="0.3">
      <c r="A105" s="164"/>
      <c r="B105" s="164"/>
      <c r="C105" s="164"/>
      <c r="D105" s="164"/>
      <c r="E105" s="164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5"/>
      <c r="S105" s="165"/>
      <c r="T105" s="165"/>
      <c r="U105" s="165"/>
      <c r="V105" s="165"/>
    </row>
    <row r="106" spans="1:22" x14ac:dyDescent="0.3">
      <c r="A106" s="164"/>
      <c r="B106" s="164"/>
      <c r="C106" s="164"/>
      <c r="D106" s="164"/>
      <c r="E106" s="164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5"/>
      <c r="S106" s="165"/>
      <c r="T106" s="165"/>
      <c r="U106" s="165"/>
      <c r="V106" s="165"/>
    </row>
    <row r="107" spans="1:22" x14ac:dyDescent="0.3">
      <c r="A107" s="164"/>
      <c r="B107" s="164"/>
      <c r="C107" s="164"/>
      <c r="D107" s="164"/>
      <c r="E107" s="164"/>
      <c r="F107" s="165"/>
      <c r="G107" s="165"/>
      <c r="H107" s="165"/>
      <c r="I107" s="165"/>
      <c r="J107" s="165"/>
      <c r="K107" s="165"/>
      <c r="L107" s="165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</row>
    <row r="108" spans="1:22" x14ac:dyDescent="0.3">
      <c r="A108" s="164"/>
      <c r="B108" s="164"/>
      <c r="C108" s="164"/>
      <c r="D108" s="164"/>
      <c r="E108" s="164"/>
      <c r="F108" s="165"/>
      <c r="G108" s="165"/>
      <c r="H108" s="165"/>
      <c r="I108" s="165"/>
      <c r="J108" s="165"/>
      <c r="K108" s="165"/>
      <c r="L108" s="165"/>
      <c r="M108" s="165"/>
      <c r="N108" s="165"/>
      <c r="O108" s="165"/>
      <c r="P108" s="165"/>
      <c r="Q108" s="165"/>
      <c r="R108" s="165"/>
      <c r="S108" s="165"/>
      <c r="T108" s="165"/>
      <c r="U108" s="165"/>
      <c r="V108" s="165"/>
    </row>
    <row r="109" spans="1:22" x14ac:dyDescent="0.3">
      <c r="A109" s="164"/>
      <c r="B109" s="164"/>
      <c r="C109" s="164"/>
      <c r="D109" s="164"/>
      <c r="E109" s="164"/>
      <c r="F109" s="165"/>
      <c r="G109" s="165"/>
      <c r="H109" s="165"/>
      <c r="I109" s="165"/>
      <c r="J109" s="165"/>
      <c r="K109" s="165"/>
      <c r="L109" s="165"/>
      <c r="M109" s="165"/>
      <c r="N109" s="165"/>
      <c r="O109" s="165"/>
      <c r="P109" s="165"/>
      <c r="Q109" s="165"/>
      <c r="R109" s="165"/>
      <c r="S109" s="165"/>
      <c r="T109" s="165"/>
      <c r="U109" s="165"/>
      <c r="V109" s="165"/>
    </row>
    <row r="110" spans="1:22" x14ac:dyDescent="0.3">
      <c r="A110" s="164"/>
      <c r="B110" s="164"/>
      <c r="C110" s="164"/>
      <c r="D110" s="164"/>
      <c r="E110" s="164"/>
      <c r="F110" s="165"/>
      <c r="G110" s="165"/>
      <c r="H110" s="165"/>
      <c r="I110" s="165"/>
      <c r="J110" s="165"/>
      <c r="K110" s="165"/>
      <c r="L110" s="165"/>
      <c r="M110" s="165"/>
      <c r="N110" s="165"/>
      <c r="O110" s="165"/>
      <c r="P110" s="165"/>
      <c r="Q110" s="165"/>
      <c r="R110" s="165"/>
      <c r="S110" s="165"/>
      <c r="T110" s="165"/>
      <c r="U110" s="165"/>
      <c r="V110" s="165"/>
    </row>
    <row r="111" spans="1:22" x14ac:dyDescent="0.3">
      <c r="A111" s="164"/>
      <c r="B111" s="164"/>
      <c r="C111" s="164"/>
      <c r="D111" s="164"/>
      <c r="E111" s="164"/>
      <c r="F111" s="165"/>
      <c r="G111" s="165"/>
      <c r="H111" s="165"/>
      <c r="I111" s="165"/>
      <c r="J111" s="165"/>
      <c r="K111" s="165"/>
      <c r="L111" s="165"/>
      <c r="M111" s="165"/>
      <c r="N111" s="165"/>
      <c r="O111" s="165"/>
      <c r="P111" s="165"/>
      <c r="Q111" s="165"/>
      <c r="R111" s="165"/>
      <c r="S111" s="165"/>
      <c r="T111" s="165"/>
      <c r="U111" s="165"/>
      <c r="V111" s="165"/>
    </row>
    <row r="112" spans="1:22" x14ac:dyDescent="0.3">
      <c r="A112" s="164"/>
      <c r="B112" s="164"/>
      <c r="C112" s="164"/>
      <c r="D112" s="164"/>
      <c r="E112" s="164"/>
      <c r="F112" s="165"/>
      <c r="G112" s="165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5"/>
      <c r="S112" s="165"/>
      <c r="T112" s="165"/>
      <c r="U112" s="165"/>
      <c r="V112" s="165"/>
    </row>
    <row r="113" spans="1:22" x14ac:dyDescent="0.3">
      <c r="A113" s="164"/>
      <c r="B113" s="164"/>
      <c r="C113" s="164"/>
      <c r="D113" s="164"/>
      <c r="E113" s="164"/>
      <c r="F113" s="165"/>
      <c r="G113" s="165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5"/>
      <c r="S113" s="165"/>
      <c r="T113" s="165"/>
      <c r="U113" s="165"/>
      <c r="V113" s="165"/>
    </row>
    <row r="114" spans="1:22" x14ac:dyDescent="0.3">
      <c r="A114" s="164"/>
      <c r="B114" s="164"/>
      <c r="C114" s="164"/>
      <c r="D114" s="164"/>
      <c r="E114" s="164"/>
      <c r="F114" s="165"/>
      <c r="G114" s="165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5"/>
      <c r="S114" s="165"/>
      <c r="T114" s="165"/>
      <c r="U114" s="165"/>
      <c r="V114" s="165"/>
    </row>
    <row r="115" spans="1:22" x14ac:dyDescent="0.3">
      <c r="A115" s="164"/>
      <c r="B115" s="164"/>
      <c r="C115" s="164"/>
      <c r="D115" s="164"/>
      <c r="E115" s="164"/>
      <c r="F115" s="165"/>
      <c r="G115" s="165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</row>
    <row r="116" spans="1:22" x14ac:dyDescent="0.3">
      <c r="A116" s="169"/>
      <c r="B116" s="169"/>
      <c r="C116" s="169"/>
      <c r="D116" s="169"/>
      <c r="E116" s="169"/>
    </row>
    <row r="117" spans="1:22" x14ac:dyDescent="0.3">
      <c r="A117" s="169"/>
      <c r="B117" s="169"/>
      <c r="C117" s="169"/>
      <c r="D117" s="169"/>
      <c r="E117" s="169"/>
    </row>
    <row r="118" spans="1:22" x14ac:dyDescent="0.3">
      <c r="A118" s="169"/>
      <c r="B118" s="169"/>
      <c r="C118" s="169"/>
      <c r="D118" s="169"/>
      <c r="E118" s="169"/>
    </row>
    <row r="119" spans="1:22" x14ac:dyDescent="0.3">
      <c r="A119" s="169"/>
      <c r="B119" s="169"/>
      <c r="C119" s="169"/>
      <c r="D119" s="169"/>
      <c r="E119" s="169"/>
    </row>
  </sheetData>
  <sortState ref="A8:N28">
    <sortCondition descending="1" ref="K8"/>
  </sortState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</sheetPr>
  <dimension ref="A1:AP500"/>
  <sheetViews>
    <sheetView workbookViewId="0">
      <selection activeCell="G20" sqref="G20"/>
    </sheetView>
  </sheetViews>
  <sheetFormatPr defaultRowHeight="19.5" x14ac:dyDescent="0.3"/>
  <cols>
    <col min="1" max="1" width="14.28515625" style="171" customWidth="1"/>
    <col min="2" max="2" width="41.42578125" style="45" customWidth="1"/>
    <col min="3" max="3" width="9.140625" style="45" customWidth="1"/>
    <col min="4" max="4" width="8.85546875" style="45" customWidth="1"/>
    <col min="5" max="5" width="10.28515625" style="45" customWidth="1"/>
    <col min="6" max="6" width="9.28515625" style="45" customWidth="1"/>
    <col min="7" max="7" width="8.85546875" style="45" customWidth="1"/>
    <col min="8" max="8" width="9.7109375" style="45" customWidth="1"/>
    <col min="9" max="9" width="9.5703125" style="45" customWidth="1"/>
    <col min="10" max="12" width="9.7109375" style="45" customWidth="1"/>
    <col min="13" max="13" width="15.42578125" style="45" customWidth="1"/>
    <col min="14" max="14" width="15.7109375" style="95" customWidth="1"/>
    <col min="15" max="15" width="16.7109375" style="45" customWidth="1"/>
    <col min="16" max="31" width="9.140625" style="93"/>
    <col min="32" max="16384" width="9.140625" style="45"/>
  </cols>
  <sheetData>
    <row r="1" spans="1:31" x14ac:dyDescent="0.3">
      <c r="A1" s="170" t="s">
        <v>47</v>
      </c>
      <c r="B1" s="157"/>
      <c r="F1" s="96"/>
      <c r="G1" s="96"/>
      <c r="H1" s="96"/>
      <c r="I1" s="96"/>
      <c r="J1" s="96"/>
      <c r="K1" s="96"/>
      <c r="L1" s="96"/>
      <c r="N1" s="45"/>
    </row>
    <row r="2" spans="1:31" ht="19.5" customHeight="1" x14ac:dyDescent="0.3">
      <c r="N2" s="45"/>
    </row>
    <row r="3" spans="1:31" x14ac:dyDescent="0.3">
      <c r="A3" s="172" t="s">
        <v>138</v>
      </c>
      <c r="N3" s="45"/>
      <c r="R3" s="326"/>
      <c r="S3" s="326"/>
      <c r="T3" s="138"/>
    </row>
    <row r="4" spans="1:31" ht="17.25" customHeight="1" x14ac:dyDescent="0.3">
      <c r="B4" s="129"/>
      <c r="C4" s="48"/>
      <c r="D4" s="48"/>
      <c r="E4" s="48"/>
      <c r="F4" s="48"/>
      <c r="G4" s="48"/>
      <c r="H4" s="48"/>
      <c r="I4" s="48"/>
      <c r="J4" s="48"/>
      <c r="K4" s="48"/>
      <c r="L4" s="48"/>
      <c r="N4" s="45"/>
    </row>
    <row r="5" spans="1:31" ht="39" x14ac:dyDescent="0.3">
      <c r="A5" s="308" t="s">
        <v>45</v>
      </c>
      <c r="B5" s="309"/>
      <c r="C5" s="310" t="s">
        <v>71</v>
      </c>
      <c r="D5" s="310" t="s">
        <v>76</v>
      </c>
      <c r="E5" s="310" t="s">
        <v>77</v>
      </c>
      <c r="F5" s="310" t="s">
        <v>78</v>
      </c>
      <c r="G5" s="310" t="s">
        <v>80</v>
      </c>
      <c r="H5" s="310" t="s">
        <v>102</v>
      </c>
      <c r="I5" s="310" t="s">
        <v>104</v>
      </c>
      <c r="J5" s="310" t="s">
        <v>105</v>
      </c>
      <c r="K5" s="310" t="s">
        <v>118</v>
      </c>
      <c r="L5" s="310" t="s">
        <v>126</v>
      </c>
      <c r="M5" s="311" t="s">
        <v>131</v>
      </c>
      <c r="N5" s="312" t="s">
        <v>132</v>
      </c>
      <c r="O5" s="312" t="s">
        <v>133</v>
      </c>
      <c r="Q5" s="138"/>
      <c r="R5" s="173"/>
      <c r="S5" s="173"/>
      <c r="T5" s="173"/>
      <c r="U5" s="173"/>
      <c r="V5" s="173"/>
      <c r="W5" s="173"/>
      <c r="X5" s="173"/>
    </row>
    <row r="6" spans="1:31" x14ac:dyDescent="0.3">
      <c r="A6" s="174" t="s">
        <v>81</v>
      </c>
      <c r="B6" s="157" t="s">
        <v>48</v>
      </c>
      <c r="C6" s="160">
        <v>92.097096739744913</v>
      </c>
      <c r="D6" s="160">
        <v>93.291806386094692</v>
      </c>
      <c r="E6" s="160">
        <v>112.40984800592933</v>
      </c>
      <c r="F6" s="160">
        <v>109.49703235476018</v>
      </c>
      <c r="G6" s="160">
        <v>92.022434783086354</v>
      </c>
      <c r="H6" s="160">
        <v>117.43783710919385</v>
      </c>
      <c r="I6" s="160">
        <v>149.64821504531761</v>
      </c>
      <c r="J6" s="140">
        <v>157.62503999922134</v>
      </c>
      <c r="K6" s="140">
        <v>138.14808322766876</v>
      </c>
      <c r="L6" s="140">
        <v>164.0335408905506</v>
      </c>
      <c r="M6" s="143">
        <f>L6/L$6*100</f>
        <v>100</v>
      </c>
      <c r="N6" s="144">
        <f>L6/K6-1</f>
        <v>0.18737471456786303</v>
      </c>
      <c r="O6" s="144">
        <f>L6/H6-1</f>
        <v>0.39676909017007866</v>
      </c>
      <c r="Q6" s="153"/>
      <c r="R6" s="153"/>
      <c r="S6" s="153"/>
      <c r="T6" s="153"/>
      <c r="U6" s="153"/>
      <c r="V6" s="153"/>
      <c r="W6" s="153"/>
      <c r="X6" s="153"/>
    </row>
    <row r="7" spans="1:31" s="130" customFormat="1" x14ac:dyDescent="0.3">
      <c r="A7" s="175"/>
      <c r="B7" s="176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8"/>
      <c r="N7" s="179"/>
      <c r="O7" s="179"/>
      <c r="P7" s="93"/>
      <c r="Q7" s="15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</row>
    <row r="8" spans="1:31" s="130" customFormat="1" x14ac:dyDescent="0.3">
      <c r="A8" s="180">
        <v>0</v>
      </c>
      <c r="B8" s="181" t="s">
        <v>100</v>
      </c>
      <c r="C8" s="78">
        <v>42.836060876146902</v>
      </c>
      <c r="D8" s="78">
        <v>44.194253227553041</v>
      </c>
      <c r="E8" s="78">
        <v>46.354824253617871</v>
      </c>
      <c r="F8" s="78">
        <v>48.423687045057036</v>
      </c>
      <c r="G8" s="78">
        <v>40.463632526335445</v>
      </c>
      <c r="H8" s="78">
        <v>57.133014183407091</v>
      </c>
      <c r="I8" s="78">
        <v>62.771224403083188</v>
      </c>
      <c r="J8" s="141">
        <v>74.748704753282041</v>
      </c>
      <c r="K8" s="141">
        <v>64.933459515352439</v>
      </c>
      <c r="L8" s="141">
        <v>63.720638840415013</v>
      </c>
      <c r="M8" s="182">
        <f t="shared" ref="M8" si="0">L8/L$6*100</f>
        <v>38.846103360611991</v>
      </c>
      <c r="N8" s="147">
        <f t="shared" ref="N8" si="1">L8/K8-1</f>
        <v>-1.8677900176421014E-2</v>
      </c>
      <c r="O8" s="147">
        <f t="shared" ref="O8" si="2">L8/H8-1</f>
        <v>0.11530329269624184</v>
      </c>
      <c r="P8" s="93"/>
      <c r="Q8" s="153"/>
      <c r="R8" s="153"/>
      <c r="S8" s="153"/>
      <c r="T8" s="153"/>
      <c r="U8" s="153"/>
      <c r="V8" s="153"/>
      <c r="W8" s="153"/>
      <c r="X8" s="153"/>
      <c r="Y8" s="93"/>
      <c r="Z8" s="93"/>
      <c r="AA8" s="93"/>
      <c r="AB8" s="93"/>
      <c r="AC8" s="93"/>
      <c r="AD8" s="93"/>
      <c r="AE8" s="93"/>
    </row>
    <row r="9" spans="1:31" s="130" customFormat="1" x14ac:dyDescent="0.3">
      <c r="A9" s="180" t="s">
        <v>83</v>
      </c>
      <c r="B9" s="181" t="s">
        <v>101</v>
      </c>
      <c r="C9" s="78">
        <v>0.16484267851452292</v>
      </c>
      <c r="D9" s="78">
        <v>0.21881019855378644</v>
      </c>
      <c r="E9" s="78">
        <v>0.20882778032401947</v>
      </c>
      <c r="F9" s="78">
        <v>8.3235166472196795E-2</v>
      </c>
      <c r="G9" s="78">
        <v>0.17299819400499236</v>
      </c>
      <c r="H9" s="78">
        <v>7.0794294911814284E-2</v>
      </c>
      <c r="I9" s="78">
        <v>2.1966409578700077E-2</v>
      </c>
      <c r="J9" s="141">
        <v>4.3416665658024475E-2</v>
      </c>
      <c r="K9" s="141">
        <v>1.2537847280381504E-2</v>
      </c>
      <c r="L9" s="141">
        <v>3.3637105100424627E-2</v>
      </c>
      <c r="M9" s="182">
        <f t="shared" ref="M9:M17" si="3">L9/L$6*100</f>
        <v>2.0506236052581821E-2</v>
      </c>
      <c r="N9" s="147">
        <f t="shared" ref="N9:N17" si="4">L9/K9-1</f>
        <v>1.6828453360616393</v>
      </c>
      <c r="O9" s="147">
        <f t="shared" ref="O9:O17" si="5">L9/H9-1</f>
        <v>-0.52486135864019734</v>
      </c>
      <c r="P9" s="93"/>
      <c r="Q9" s="153"/>
      <c r="R9" s="153"/>
      <c r="S9" s="153"/>
      <c r="T9" s="153"/>
      <c r="U9" s="153"/>
      <c r="V9" s="153"/>
      <c r="W9" s="153"/>
      <c r="X9" s="153"/>
      <c r="Y9" s="93"/>
      <c r="Z9" s="93"/>
      <c r="AA9" s="93"/>
      <c r="AB9" s="93"/>
      <c r="AC9" s="93"/>
      <c r="AD9" s="93"/>
      <c r="AE9" s="93"/>
    </row>
    <row r="10" spans="1:31" s="130" customFormat="1" x14ac:dyDescent="0.3">
      <c r="A10" s="180" t="s">
        <v>84</v>
      </c>
      <c r="B10" s="181" t="s">
        <v>92</v>
      </c>
      <c r="C10" s="78">
        <v>22.716416546018518</v>
      </c>
      <c r="D10" s="78">
        <v>26.413307773907761</v>
      </c>
      <c r="E10" s="78">
        <v>25.385825478809487</v>
      </c>
      <c r="F10" s="78">
        <v>26.621041468551205</v>
      </c>
      <c r="G10" s="78">
        <v>29.735773961017841</v>
      </c>
      <c r="H10" s="78">
        <v>30.680328097873481</v>
      </c>
      <c r="I10" s="78">
        <v>38.425876613663355</v>
      </c>
      <c r="J10" s="141">
        <v>45.087666498194103</v>
      </c>
      <c r="K10" s="141">
        <v>37.470487692086245</v>
      </c>
      <c r="L10" s="141">
        <v>44.741838529593593</v>
      </c>
      <c r="M10" s="182">
        <f t="shared" si="3"/>
        <v>27.276030430536792</v>
      </c>
      <c r="N10" s="147">
        <f t="shared" si="4"/>
        <v>0.19405540961355183</v>
      </c>
      <c r="O10" s="147">
        <f t="shared" si="5"/>
        <v>0.45832333953086857</v>
      </c>
      <c r="P10" s="93"/>
      <c r="Q10" s="153"/>
      <c r="R10" s="153"/>
      <c r="S10" s="153"/>
      <c r="T10" s="153"/>
      <c r="U10" s="153"/>
      <c r="V10" s="153"/>
      <c r="W10" s="153"/>
      <c r="X10" s="153"/>
      <c r="Y10" s="93"/>
      <c r="Z10" s="93"/>
      <c r="AA10" s="93"/>
      <c r="AB10" s="93"/>
      <c r="AC10" s="93"/>
      <c r="AD10" s="93"/>
      <c r="AE10" s="93"/>
    </row>
    <row r="11" spans="1:31" s="130" customFormat="1" x14ac:dyDescent="0.3">
      <c r="A11" s="180" t="s">
        <v>85</v>
      </c>
      <c r="B11" s="181" t="s">
        <v>93</v>
      </c>
      <c r="C11" s="78">
        <v>0.12350979644589528</v>
      </c>
      <c r="D11" s="78">
        <v>5.9830837851356559E-2</v>
      </c>
      <c r="E11" s="78">
        <v>4.1980972888689391E-2</v>
      </c>
      <c r="F11" s="78">
        <v>6.9405184643543089E-2</v>
      </c>
      <c r="G11" s="78">
        <v>4.3289099361853718E-2</v>
      </c>
      <c r="H11" s="78">
        <v>4.9282438191999775E-2</v>
      </c>
      <c r="I11" s="78">
        <v>6.9530194105124316E-2</v>
      </c>
      <c r="J11" s="141">
        <v>1.8586162089109994E-2</v>
      </c>
      <c r="K11" s="141">
        <v>5.3573110293319709E-2</v>
      </c>
      <c r="L11" s="141">
        <v>6.5700934495015309E-2</v>
      </c>
      <c r="M11" s="182">
        <f t="shared" si="3"/>
        <v>4.0053353806983577E-2</v>
      </c>
      <c r="N11" s="147">
        <f t="shared" si="4"/>
        <v>0.22637894524499691</v>
      </c>
      <c r="O11" s="147">
        <f t="shared" si="5"/>
        <v>0.33315105553525193</v>
      </c>
      <c r="P11" s="93"/>
      <c r="Q11" s="153"/>
      <c r="R11" s="153"/>
      <c r="S11" s="153"/>
      <c r="T11" s="153"/>
      <c r="U11" s="153"/>
      <c r="V11" s="153"/>
      <c r="W11" s="153"/>
      <c r="X11" s="153"/>
      <c r="Y11" s="93"/>
      <c r="Z11" s="93"/>
      <c r="AA11" s="93"/>
      <c r="AB11" s="93"/>
      <c r="AC11" s="93"/>
      <c r="AD11" s="93"/>
      <c r="AE11" s="93"/>
    </row>
    <row r="12" spans="1:31" s="130" customFormat="1" x14ac:dyDescent="0.3">
      <c r="A12" s="180" t="s">
        <v>86</v>
      </c>
      <c r="B12" s="181" t="s">
        <v>94</v>
      </c>
      <c r="C12" s="78">
        <v>2.6482450688003902E-2</v>
      </c>
      <c r="D12" s="78">
        <v>3.4522535971698402E-2</v>
      </c>
      <c r="E12" s="78">
        <v>4.286310800258078E-2</v>
      </c>
      <c r="F12" s="78">
        <v>3.5768921748397131E-2</v>
      </c>
      <c r="G12" s="78">
        <v>3.3372966274122208E-2</v>
      </c>
      <c r="H12" s="78">
        <v>6.7299555285784948E-2</v>
      </c>
      <c r="I12" s="78">
        <v>6.2511555438353336E-2</v>
      </c>
      <c r="J12" s="141">
        <v>6.339958029098447E-2</v>
      </c>
      <c r="K12" s="141">
        <v>1.207011798173762E-2</v>
      </c>
      <c r="L12" s="141">
        <v>0.10531202301713583</v>
      </c>
      <c r="M12" s="182">
        <f t="shared" si="3"/>
        <v>6.4201517839210701E-2</v>
      </c>
      <c r="N12" s="147">
        <f t="shared" si="4"/>
        <v>7.7250201842662563</v>
      </c>
      <c r="O12" s="147">
        <f t="shared" si="5"/>
        <v>0.56482494676127359</v>
      </c>
      <c r="P12" s="93"/>
      <c r="Q12" s="153"/>
      <c r="R12" s="153"/>
      <c r="S12" s="153"/>
      <c r="T12" s="153"/>
      <c r="U12" s="153"/>
      <c r="V12" s="153"/>
      <c r="W12" s="153"/>
      <c r="X12" s="153"/>
      <c r="Y12" s="93"/>
      <c r="Z12" s="93"/>
      <c r="AA12" s="93"/>
      <c r="AB12" s="93"/>
      <c r="AC12" s="93"/>
      <c r="AD12" s="93"/>
      <c r="AE12" s="93"/>
    </row>
    <row r="13" spans="1:31" s="130" customFormat="1" x14ac:dyDescent="0.3">
      <c r="A13" s="180" t="s">
        <v>87</v>
      </c>
      <c r="B13" s="181" t="s">
        <v>95</v>
      </c>
      <c r="C13" s="78">
        <v>0.42595889409053972</v>
      </c>
      <c r="D13" s="78">
        <v>0.46890939359119643</v>
      </c>
      <c r="E13" s="78">
        <v>0.81344477456907938</v>
      </c>
      <c r="F13" s="78">
        <v>0.77432557614237174</v>
      </c>
      <c r="G13" s="78">
        <v>0.5846813529809245</v>
      </c>
      <c r="H13" s="78">
        <v>0.65035214321040324</v>
      </c>
      <c r="I13" s="78">
        <v>0.63269434225696752</v>
      </c>
      <c r="J13" s="141">
        <v>0.66548831687858778</v>
      </c>
      <c r="K13" s="141">
        <v>0.66253835994463872</v>
      </c>
      <c r="L13" s="141">
        <v>0.5644554555071446</v>
      </c>
      <c r="M13" s="182">
        <f t="shared" si="3"/>
        <v>0.34410977928213515</v>
      </c>
      <c r="N13" s="147">
        <f t="shared" si="4"/>
        <v>-0.14804109522909714</v>
      </c>
      <c r="O13" s="147">
        <f t="shared" si="5"/>
        <v>-0.1320771963312638</v>
      </c>
      <c r="P13" s="93"/>
      <c r="Q13" s="153"/>
      <c r="R13" s="153"/>
      <c r="S13" s="153"/>
      <c r="T13" s="153"/>
      <c r="U13" s="153"/>
      <c r="V13" s="153"/>
      <c r="W13" s="153"/>
      <c r="X13" s="153"/>
      <c r="Y13" s="93"/>
      <c r="Z13" s="93"/>
      <c r="AA13" s="93"/>
      <c r="AB13" s="93"/>
      <c r="AC13" s="93"/>
      <c r="AD13" s="93"/>
      <c r="AE13" s="93"/>
    </row>
    <row r="14" spans="1:31" s="130" customFormat="1" x14ac:dyDescent="0.3">
      <c r="A14" s="180" t="s">
        <v>88</v>
      </c>
      <c r="B14" s="181" t="s">
        <v>96</v>
      </c>
      <c r="C14" s="78">
        <v>5.1848558948982859</v>
      </c>
      <c r="D14" s="78">
        <v>2.9746146529848332</v>
      </c>
      <c r="E14" s="78">
        <v>4.663344240829006</v>
      </c>
      <c r="F14" s="78">
        <v>3.6525189100091442</v>
      </c>
      <c r="G14" s="78">
        <v>5.4751309270199089</v>
      </c>
      <c r="H14" s="78">
        <v>6.943250766185348</v>
      </c>
      <c r="I14" s="78">
        <v>8.0706254829607236</v>
      </c>
      <c r="J14" s="141">
        <v>6.8116289913445645</v>
      </c>
      <c r="K14" s="141">
        <v>5.737342563563252</v>
      </c>
      <c r="L14" s="141">
        <v>5.2559038433432823</v>
      </c>
      <c r="M14" s="182">
        <f t="shared" si="3"/>
        <v>3.2041641086381354</v>
      </c>
      <c r="N14" s="147">
        <f t="shared" si="4"/>
        <v>-8.3913190625481082E-2</v>
      </c>
      <c r="O14" s="147">
        <f t="shared" si="5"/>
        <v>-0.2430197294701919</v>
      </c>
      <c r="P14" s="93"/>
      <c r="Q14" s="153"/>
      <c r="R14" s="153"/>
      <c r="S14" s="153"/>
      <c r="T14" s="153"/>
      <c r="U14" s="153"/>
      <c r="V14" s="153"/>
      <c r="W14" s="153"/>
      <c r="X14" s="153"/>
      <c r="Y14" s="93"/>
      <c r="Z14" s="93"/>
      <c r="AA14" s="93"/>
      <c r="AB14" s="93"/>
      <c r="AC14" s="93"/>
      <c r="AD14" s="93"/>
      <c r="AE14" s="93"/>
    </row>
    <row r="15" spans="1:31" s="130" customFormat="1" x14ac:dyDescent="0.3">
      <c r="A15" s="180" t="s">
        <v>89</v>
      </c>
      <c r="B15" s="181" t="s">
        <v>97</v>
      </c>
      <c r="C15" s="78">
        <v>6.2920637537250403</v>
      </c>
      <c r="D15" s="78">
        <v>1.4927970489835496</v>
      </c>
      <c r="E15" s="78">
        <v>5.1356160510628435</v>
      </c>
      <c r="F15" s="78">
        <v>1.9386878171133755</v>
      </c>
      <c r="G15" s="78">
        <v>1.8336455933907623</v>
      </c>
      <c r="H15" s="78">
        <v>3.1824735060286922</v>
      </c>
      <c r="I15" s="78">
        <v>11.762564188572098</v>
      </c>
      <c r="J15" s="141">
        <v>1.8643903811558649</v>
      </c>
      <c r="K15" s="141">
        <v>1.2029320942396537</v>
      </c>
      <c r="L15" s="141">
        <v>2.8061724267141877</v>
      </c>
      <c r="M15" s="182">
        <f t="shared" si="3"/>
        <v>1.7107308733806903</v>
      </c>
      <c r="N15" s="147">
        <f t="shared" si="4"/>
        <v>1.3327770870457205</v>
      </c>
      <c r="O15" s="147">
        <f t="shared" si="5"/>
        <v>-0.11824170055199568</v>
      </c>
      <c r="P15" s="93"/>
      <c r="Q15" s="153"/>
      <c r="R15" s="153"/>
      <c r="S15" s="153"/>
      <c r="T15" s="153"/>
      <c r="U15" s="153"/>
      <c r="V15" s="153"/>
      <c r="W15" s="153"/>
      <c r="X15" s="153"/>
      <c r="Y15" s="93"/>
      <c r="Z15" s="93"/>
      <c r="AA15" s="93"/>
      <c r="AB15" s="93"/>
      <c r="AC15" s="93"/>
      <c r="AD15" s="93"/>
      <c r="AE15" s="93"/>
    </row>
    <row r="16" spans="1:31" s="130" customFormat="1" x14ac:dyDescent="0.3">
      <c r="A16" s="180" t="s">
        <v>90</v>
      </c>
      <c r="B16" s="181" t="s">
        <v>98</v>
      </c>
      <c r="C16" s="78">
        <v>2.147632330733579</v>
      </c>
      <c r="D16" s="78">
        <v>3.2281270662147188</v>
      </c>
      <c r="E16" s="78">
        <v>2.3365805527638841</v>
      </c>
      <c r="F16" s="78">
        <v>2.2006452113746313</v>
      </c>
      <c r="G16" s="78">
        <v>1.5827352179315011</v>
      </c>
      <c r="H16" s="78">
        <v>2.3184436709571918</v>
      </c>
      <c r="I16" s="78">
        <v>4.2029609827818692</v>
      </c>
      <c r="J16" s="141">
        <v>2.9609254189202683</v>
      </c>
      <c r="K16" s="141">
        <v>3.2574216761019743</v>
      </c>
      <c r="L16" s="141">
        <v>2.947094540305502</v>
      </c>
      <c r="M16" s="182">
        <f t="shared" si="3"/>
        <v>1.7966414212029449</v>
      </c>
      <c r="N16" s="147">
        <f t="shared" si="4"/>
        <v>-9.5267719888150415E-2</v>
      </c>
      <c r="O16" s="147">
        <f t="shared" si="5"/>
        <v>0.27115209967070952</v>
      </c>
      <c r="P16" s="93"/>
      <c r="Q16" s="153"/>
      <c r="R16" s="153"/>
      <c r="S16" s="153"/>
      <c r="T16" s="153"/>
      <c r="U16" s="153"/>
      <c r="V16" s="153"/>
      <c r="W16" s="153"/>
      <c r="X16" s="153"/>
      <c r="Y16" s="93"/>
      <c r="Z16" s="93"/>
      <c r="AA16" s="93"/>
      <c r="AB16" s="93"/>
      <c r="AC16" s="93"/>
      <c r="AD16" s="93"/>
      <c r="AE16" s="93"/>
    </row>
    <row r="17" spans="1:42" s="130" customFormat="1" x14ac:dyDescent="0.3">
      <c r="A17" s="180" t="s">
        <v>91</v>
      </c>
      <c r="B17" s="181" t="s">
        <v>99</v>
      </c>
      <c r="C17" s="78">
        <v>12.179273518483553</v>
      </c>
      <c r="D17" s="78">
        <v>14.206633650482638</v>
      </c>
      <c r="E17" s="78">
        <v>27.4265407930618</v>
      </c>
      <c r="F17" s="78">
        <v>25.697717053648429</v>
      </c>
      <c r="G17" s="78">
        <v>12.097174944768801</v>
      </c>
      <c r="H17" s="78">
        <v>16.342598453142035</v>
      </c>
      <c r="I17" s="78">
        <v>23.627618213069447</v>
      </c>
      <c r="J17" s="183">
        <v>25.350260909225657</v>
      </c>
      <c r="K17" s="183">
        <v>24.771482393698903</v>
      </c>
      <c r="L17" s="183">
        <v>43.697470702724203</v>
      </c>
      <c r="M17" s="184">
        <f t="shared" si="3"/>
        <v>26.639350992173494</v>
      </c>
      <c r="N17" s="147">
        <f t="shared" si="4"/>
        <v>0.7640232428657352</v>
      </c>
      <c r="O17" s="147">
        <f t="shared" si="5"/>
        <v>1.6738386082246861</v>
      </c>
      <c r="P17" s="93"/>
      <c r="Q17" s="153"/>
      <c r="R17" s="153"/>
      <c r="S17" s="153"/>
      <c r="T17" s="153"/>
      <c r="U17" s="153"/>
      <c r="V17" s="153"/>
      <c r="W17" s="153"/>
      <c r="X17" s="153"/>
      <c r="Y17" s="93"/>
      <c r="Z17" s="93"/>
      <c r="AA17" s="93"/>
      <c r="AB17" s="93"/>
      <c r="AC17" s="93"/>
      <c r="AD17" s="93"/>
      <c r="AE17" s="93"/>
    </row>
    <row r="18" spans="1:42" s="130" customFormat="1" x14ac:dyDescent="0.3">
      <c r="A18" s="185" t="s">
        <v>111</v>
      </c>
      <c r="B18" s="186"/>
      <c r="C18" s="85"/>
      <c r="D18" s="85"/>
      <c r="E18" s="187"/>
      <c r="F18" s="187"/>
      <c r="G18" s="187"/>
      <c r="H18" s="187"/>
      <c r="I18" s="187"/>
      <c r="J18" s="187"/>
      <c r="K18" s="187"/>
      <c r="L18" s="187"/>
      <c r="M18" s="187"/>
      <c r="N18" s="85"/>
      <c r="O18" s="85"/>
      <c r="P18" s="93"/>
      <c r="Q18" s="15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</row>
    <row r="19" spans="1:42" s="130" customFormat="1" x14ac:dyDescent="0.3">
      <c r="A19" s="45"/>
      <c r="B19" s="45"/>
      <c r="C19" s="45"/>
      <c r="D19" s="45"/>
      <c r="E19" s="141"/>
      <c r="F19" s="141"/>
      <c r="G19" s="141"/>
      <c r="H19" s="141"/>
      <c r="I19" s="141"/>
      <c r="J19" s="141"/>
      <c r="K19" s="141"/>
      <c r="L19" s="141"/>
      <c r="M19" s="141"/>
      <c r="N19" s="147"/>
      <c r="O19" s="147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</row>
    <row r="20" spans="1:42" x14ac:dyDescent="0.3">
      <c r="A20" s="188"/>
      <c r="B20" s="48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48"/>
      <c r="N20" s="189"/>
      <c r="O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</row>
    <row r="21" spans="1:42" s="130" customFormat="1" x14ac:dyDescent="0.3">
      <c r="A21" s="190"/>
      <c r="B21" s="93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93"/>
      <c r="N21" s="191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</row>
    <row r="22" spans="1:42" s="130" customFormat="1" x14ac:dyDescent="0.3">
      <c r="A22" s="190"/>
      <c r="B22" s="93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93"/>
      <c r="N22" s="191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</row>
    <row r="23" spans="1:42" s="130" customFormat="1" x14ac:dyDescent="0.3">
      <c r="A23" s="190"/>
      <c r="B23" s="93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93"/>
      <c r="N23" s="191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</row>
    <row r="24" spans="1:42" s="130" customFormat="1" x14ac:dyDescent="0.3">
      <c r="A24" s="190"/>
      <c r="B24" s="93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93"/>
      <c r="N24" s="191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</row>
    <row r="25" spans="1:42" s="130" customFormat="1" x14ac:dyDescent="0.3">
      <c r="A25" s="190"/>
      <c r="B25" s="93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93"/>
      <c r="N25" s="191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</row>
    <row r="26" spans="1:42" s="130" customFormat="1" x14ac:dyDescent="0.3">
      <c r="A26" s="190"/>
      <c r="B26" s="93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93"/>
      <c r="N26" s="191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</row>
    <row r="27" spans="1:42" s="130" customFormat="1" x14ac:dyDescent="0.3">
      <c r="A27" s="190"/>
      <c r="B27" s="93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93"/>
      <c r="N27" s="191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</row>
    <row r="28" spans="1:42" s="130" customFormat="1" x14ac:dyDescent="0.3">
      <c r="A28" s="190"/>
      <c r="B28" s="93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93"/>
      <c r="N28" s="191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</row>
    <row r="29" spans="1:42" s="130" customFormat="1" x14ac:dyDescent="0.3">
      <c r="A29" s="190"/>
      <c r="B29" s="93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93"/>
      <c r="N29" s="191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</row>
    <row r="30" spans="1:42" s="130" customFormat="1" x14ac:dyDescent="0.3">
      <c r="A30" s="190"/>
      <c r="B30" s="93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93"/>
      <c r="N30" s="191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</row>
    <row r="31" spans="1:42" s="130" customFormat="1" x14ac:dyDescent="0.3">
      <c r="A31" s="190"/>
      <c r="B31" s="9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93"/>
      <c r="N31" s="191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</row>
    <row r="32" spans="1:42" s="130" customFormat="1" x14ac:dyDescent="0.3">
      <c r="A32" s="190"/>
      <c r="B32" s="93"/>
      <c r="C32" s="93"/>
      <c r="D32" s="93"/>
      <c r="E32" s="93"/>
      <c r="F32" s="93"/>
      <c r="G32" s="93"/>
      <c r="H32" s="52"/>
      <c r="I32" s="52"/>
      <c r="J32" s="52"/>
      <c r="K32" s="52"/>
      <c r="L32" s="52"/>
      <c r="M32" s="93"/>
      <c r="N32" s="191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</row>
    <row r="33" spans="1:42" s="130" customFormat="1" x14ac:dyDescent="0.3">
      <c r="A33" s="190"/>
      <c r="B33" s="93"/>
      <c r="C33" s="93"/>
      <c r="D33" s="93"/>
      <c r="E33" s="93"/>
      <c r="F33" s="93"/>
      <c r="G33" s="93"/>
      <c r="H33" s="52"/>
      <c r="I33" s="52"/>
      <c r="J33" s="52"/>
      <c r="K33" s="52"/>
      <c r="L33" s="52"/>
      <c r="M33" s="93"/>
      <c r="N33" s="191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</row>
    <row r="34" spans="1:42" s="130" customFormat="1" x14ac:dyDescent="0.3">
      <c r="A34" s="190"/>
      <c r="B34" s="93"/>
      <c r="C34" s="93"/>
      <c r="D34" s="93"/>
      <c r="E34" s="93"/>
      <c r="F34" s="93"/>
      <c r="G34" s="93"/>
      <c r="H34" s="52"/>
      <c r="I34" s="52"/>
      <c r="J34" s="52"/>
      <c r="K34" s="52"/>
      <c r="L34" s="52"/>
      <c r="M34" s="93"/>
      <c r="N34" s="191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</row>
    <row r="35" spans="1:42" s="130" customFormat="1" x14ac:dyDescent="0.3">
      <c r="A35" s="190"/>
      <c r="B35" s="93"/>
      <c r="C35" s="93"/>
      <c r="D35" s="93"/>
      <c r="E35" s="93"/>
      <c r="F35" s="93"/>
      <c r="G35" s="93"/>
      <c r="H35" s="52"/>
      <c r="I35" s="52"/>
      <c r="J35" s="52"/>
      <c r="K35" s="52"/>
      <c r="L35" s="52"/>
      <c r="M35" s="93"/>
      <c r="N35" s="191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</row>
    <row r="36" spans="1:42" s="130" customFormat="1" x14ac:dyDescent="0.3">
      <c r="A36" s="190"/>
      <c r="B36" s="93"/>
      <c r="C36" s="93"/>
      <c r="D36" s="93"/>
      <c r="E36" s="93"/>
      <c r="F36" s="93"/>
      <c r="G36" s="93"/>
      <c r="H36" s="52"/>
      <c r="I36" s="52"/>
      <c r="J36" s="52"/>
      <c r="K36" s="52"/>
      <c r="L36" s="52"/>
      <c r="M36" s="93"/>
      <c r="N36" s="191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</row>
    <row r="37" spans="1:42" s="130" customFormat="1" x14ac:dyDescent="0.3">
      <c r="A37" s="190"/>
      <c r="B37" s="93"/>
      <c r="C37" s="93"/>
      <c r="D37" s="93"/>
      <c r="E37" s="93"/>
      <c r="F37" s="93"/>
      <c r="G37" s="93"/>
      <c r="H37" s="52"/>
      <c r="I37" s="52"/>
      <c r="J37" s="52"/>
      <c r="K37" s="52"/>
      <c r="L37" s="52"/>
      <c r="M37" s="93"/>
      <c r="N37" s="191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</row>
    <row r="38" spans="1:42" s="130" customFormat="1" x14ac:dyDescent="0.3">
      <c r="A38" s="190"/>
      <c r="B38" s="93"/>
      <c r="C38" s="93"/>
      <c r="D38" s="93"/>
      <c r="E38" s="93"/>
      <c r="F38" s="93"/>
      <c r="G38" s="93"/>
      <c r="H38" s="52"/>
      <c r="I38" s="52"/>
      <c r="J38" s="52"/>
      <c r="K38" s="52"/>
      <c r="L38" s="52"/>
      <c r="M38" s="93"/>
      <c r="N38" s="191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</row>
    <row r="39" spans="1:42" s="130" customFormat="1" x14ac:dyDescent="0.3">
      <c r="A39" s="190"/>
      <c r="B39" s="93"/>
      <c r="C39" s="93"/>
      <c r="D39" s="93"/>
      <c r="E39" s="93"/>
      <c r="F39" s="93"/>
      <c r="G39" s="93"/>
      <c r="H39" s="52"/>
      <c r="I39" s="52"/>
      <c r="J39" s="52"/>
      <c r="K39" s="52"/>
      <c r="L39" s="52"/>
      <c r="M39" s="93"/>
      <c r="N39" s="191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</row>
    <row r="40" spans="1:42" s="130" customFormat="1" x14ac:dyDescent="0.3">
      <c r="A40" s="190"/>
      <c r="B40" s="93"/>
      <c r="C40" s="93"/>
      <c r="D40" s="93"/>
      <c r="E40" s="93"/>
      <c r="F40" s="93"/>
      <c r="G40" s="93"/>
      <c r="H40" s="52"/>
      <c r="I40" s="52"/>
      <c r="J40" s="52"/>
      <c r="K40" s="52"/>
      <c r="L40" s="52"/>
      <c r="M40" s="93"/>
      <c r="N40" s="191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</row>
    <row r="41" spans="1:42" s="130" customFormat="1" x14ac:dyDescent="0.3">
      <c r="A41" s="190"/>
      <c r="B41" s="93"/>
      <c r="C41" s="93"/>
      <c r="D41" s="93"/>
      <c r="E41" s="93"/>
      <c r="F41" s="93"/>
      <c r="G41" s="93"/>
      <c r="H41" s="52"/>
      <c r="I41" s="52"/>
      <c r="J41" s="52"/>
      <c r="K41" s="52"/>
      <c r="L41" s="52"/>
      <c r="M41" s="93"/>
      <c r="N41" s="191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</row>
    <row r="42" spans="1:42" s="130" customFormat="1" x14ac:dyDescent="0.3">
      <c r="A42" s="190"/>
      <c r="B42" s="9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93"/>
      <c r="N42" s="191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</row>
    <row r="43" spans="1:42" s="130" customFormat="1" x14ac:dyDescent="0.3">
      <c r="A43" s="190"/>
      <c r="B43" s="9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93"/>
      <c r="N43" s="191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</row>
    <row r="44" spans="1:42" s="130" customFormat="1" x14ac:dyDescent="0.3">
      <c r="A44" s="190"/>
      <c r="B44" s="9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93"/>
      <c r="N44" s="191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</row>
    <row r="45" spans="1:42" s="130" customFormat="1" x14ac:dyDescent="0.3">
      <c r="A45" s="190"/>
      <c r="B45" s="9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93"/>
      <c r="N45" s="191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</row>
    <row r="46" spans="1:42" s="130" customFormat="1" x14ac:dyDescent="0.3">
      <c r="A46" s="190"/>
      <c r="B46" s="9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93"/>
      <c r="N46" s="191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</row>
    <row r="47" spans="1:42" s="130" customFormat="1" x14ac:dyDescent="0.3">
      <c r="A47" s="190"/>
      <c r="B47" s="9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93"/>
      <c r="N47" s="191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</row>
    <row r="48" spans="1:42" s="130" customFormat="1" x14ac:dyDescent="0.3">
      <c r="A48" s="190"/>
      <c r="B48" s="9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93"/>
      <c r="N48" s="191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</row>
    <row r="49" spans="1:42" s="130" customFormat="1" x14ac:dyDescent="0.3">
      <c r="A49" s="190"/>
      <c r="B49" s="9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93"/>
      <c r="N49" s="191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</row>
    <row r="50" spans="1:42" s="130" customFormat="1" x14ac:dyDescent="0.3">
      <c r="A50" s="190"/>
      <c r="B50" s="93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93"/>
      <c r="N50" s="191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</row>
    <row r="51" spans="1:42" s="130" customFormat="1" x14ac:dyDescent="0.3">
      <c r="A51" s="190"/>
      <c r="B51" s="93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93"/>
      <c r="N51" s="191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</row>
    <row r="52" spans="1:42" s="130" customFormat="1" x14ac:dyDescent="0.3">
      <c r="A52" s="190"/>
      <c r="B52" s="93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93"/>
      <c r="N52" s="191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</row>
    <row r="53" spans="1:42" s="130" customFormat="1" x14ac:dyDescent="0.3">
      <c r="A53" s="190"/>
      <c r="B53" s="93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93"/>
      <c r="N53" s="191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</row>
    <row r="54" spans="1:42" s="130" customFormat="1" x14ac:dyDescent="0.3">
      <c r="A54" s="190"/>
      <c r="B54" s="93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93"/>
      <c r="N54" s="191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</row>
    <row r="55" spans="1:42" s="130" customFormat="1" x14ac:dyDescent="0.3">
      <c r="A55" s="190"/>
      <c r="B55" s="93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93"/>
      <c r="N55" s="191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</row>
    <row r="56" spans="1:42" s="130" customFormat="1" x14ac:dyDescent="0.3">
      <c r="A56" s="190"/>
      <c r="B56" s="93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93"/>
      <c r="N56" s="191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</row>
    <row r="57" spans="1:42" s="130" customFormat="1" x14ac:dyDescent="0.3">
      <c r="A57" s="190"/>
      <c r="B57" s="93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93"/>
      <c r="N57" s="191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</row>
    <row r="58" spans="1:42" s="130" customFormat="1" x14ac:dyDescent="0.3">
      <c r="A58" s="190"/>
      <c r="B58" s="93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93"/>
      <c r="N58" s="191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</row>
    <row r="59" spans="1:42" s="130" customFormat="1" x14ac:dyDescent="0.3">
      <c r="A59" s="190"/>
      <c r="B59" s="93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93"/>
      <c r="N59" s="191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</row>
    <row r="60" spans="1:42" s="130" customFormat="1" x14ac:dyDescent="0.3">
      <c r="A60" s="190"/>
      <c r="B60" s="93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93"/>
      <c r="N60" s="191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</row>
    <row r="61" spans="1:42" x14ac:dyDescent="0.3">
      <c r="A61" s="188"/>
      <c r="B61" s="48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48"/>
      <c r="N61" s="189"/>
      <c r="O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</row>
    <row r="62" spans="1:42" x14ac:dyDescent="0.3">
      <c r="A62" s="188"/>
      <c r="B62" s="48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48"/>
      <c r="N62" s="189"/>
      <c r="O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</row>
    <row r="63" spans="1:42" x14ac:dyDescent="0.3">
      <c r="A63" s="188"/>
      <c r="B63" s="48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48"/>
      <c r="N63" s="189"/>
      <c r="O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</row>
    <row r="64" spans="1:42" x14ac:dyDescent="0.3">
      <c r="A64" s="188"/>
      <c r="B64" s="48"/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48"/>
      <c r="N64" s="189"/>
      <c r="O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</row>
    <row r="65" spans="1:42" x14ac:dyDescent="0.3">
      <c r="A65" s="188"/>
      <c r="B65" s="48"/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48"/>
      <c r="N65" s="189"/>
      <c r="O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</row>
    <row r="66" spans="1:42" x14ac:dyDescent="0.3">
      <c r="A66" s="188"/>
      <c r="B66" s="48"/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48"/>
      <c r="N66" s="189"/>
      <c r="O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</row>
    <row r="67" spans="1:42" x14ac:dyDescent="0.3">
      <c r="A67" s="188"/>
      <c r="B67" s="48"/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48"/>
      <c r="N67" s="189"/>
      <c r="O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</row>
    <row r="68" spans="1:42" x14ac:dyDescent="0.3">
      <c r="A68" s="188"/>
      <c r="B68" s="48"/>
      <c r="C68" s="125"/>
      <c r="D68" s="125"/>
      <c r="E68" s="125"/>
      <c r="F68" s="125"/>
      <c r="G68" s="125"/>
      <c r="H68" s="125"/>
      <c r="I68" s="125"/>
      <c r="J68" s="125"/>
      <c r="K68" s="125"/>
      <c r="L68" s="125"/>
      <c r="M68" s="48"/>
      <c r="N68" s="189"/>
      <c r="O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</row>
    <row r="69" spans="1:42" x14ac:dyDescent="0.3">
      <c r="A69" s="188"/>
      <c r="B69" s="48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48"/>
      <c r="N69" s="189"/>
      <c r="O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</row>
    <row r="70" spans="1:42" x14ac:dyDescent="0.3">
      <c r="A70" s="188"/>
      <c r="B70" s="48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48"/>
      <c r="N70" s="189"/>
      <c r="O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</row>
    <row r="71" spans="1:42" x14ac:dyDescent="0.3">
      <c r="A71" s="188"/>
      <c r="B71" s="48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48"/>
      <c r="N71" s="189"/>
      <c r="O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</row>
    <row r="72" spans="1:42" x14ac:dyDescent="0.3">
      <c r="A72" s="188"/>
      <c r="B72" s="48"/>
      <c r="C72" s="125"/>
      <c r="D72" s="125"/>
      <c r="E72" s="125"/>
      <c r="F72" s="125"/>
      <c r="G72" s="125"/>
      <c r="H72" s="125"/>
      <c r="I72" s="125"/>
      <c r="J72" s="125"/>
      <c r="K72" s="125"/>
      <c r="L72" s="125"/>
      <c r="M72" s="48"/>
      <c r="N72" s="189"/>
      <c r="O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</row>
    <row r="73" spans="1:42" x14ac:dyDescent="0.3">
      <c r="A73" s="188"/>
      <c r="B73" s="48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48"/>
      <c r="N73" s="189"/>
      <c r="O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</row>
    <row r="74" spans="1:42" x14ac:dyDescent="0.3">
      <c r="C74" s="57"/>
      <c r="D74" s="57"/>
      <c r="E74" s="57"/>
      <c r="F74" s="57"/>
      <c r="G74" s="57"/>
      <c r="H74" s="57"/>
      <c r="I74" s="57"/>
      <c r="J74" s="57"/>
      <c r="K74" s="57"/>
      <c r="L74" s="57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</row>
    <row r="75" spans="1:42" x14ac:dyDescent="0.3">
      <c r="C75" s="57"/>
      <c r="D75" s="57"/>
      <c r="E75" s="57"/>
      <c r="F75" s="57"/>
      <c r="G75" s="57"/>
      <c r="H75" s="57"/>
      <c r="I75" s="57"/>
      <c r="J75" s="57"/>
      <c r="K75" s="57"/>
      <c r="L75" s="57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</row>
    <row r="76" spans="1:42" x14ac:dyDescent="0.3">
      <c r="C76" s="57"/>
      <c r="D76" s="57"/>
      <c r="E76" s="57"/>
      <c r="F76" s="57"/>
      <c r="G76" s="57"/>
      <c r="H76" s="57"/>
      <c r="I76" s="57"/>
      <c r="J76" s="57"/>
      <c r="K76" s="57"/>
      <c r="L76" s="57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</row>
    <row r="77" spans="1:42" x14ac:dyDescent="0.3">
      <c r="C77" s="57"/>
      <c r="D77" s="57"/>
      <c r="E77" s="57"/>
      <c r="F77" s="57"/>
      <c r="G77" s="57"/>
      <c r="H77" s="57"/>
      <c r="I77" s="57"/>
      <c r="J77" s="57"/>
      <c r="K77" s="57"/>
      <c r="L77" s="57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</row>
    <row r="78" spans="1:42" x14ac:dyDescent="0.3">
      <c r="C78" s="57"/>
      <c r="D78" s="57"/>
      <c r="E78" s="57"/>
      <c r="F78" s="57"/>
      <c r="G78" s="57"/>
      <c r="H78" s="57"/>
      <c r="I78" s="57"/>
      <c r="J78" s="57"/>
      <c r="K78" s="57"/>
      <c r="L78" s="57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</row>
    <row r="79" spans="1:42" x14ac:dyDescent="0.3">
      <c r="C79" s="57"/>
      <c r="D79" s="57"/>
      <c r="E79" s="57"/>
      <c r="F79" s="57"/>
      <c r="G79" s="57"/>
      <c r="H79" s="57"/>
      <c r="I79" s="57"/>
      <c r="J79" s="57"/>
      <c r="K79" s="57"/>
      <c r="L79" s="57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</row>
    <row r="80" spans="1:42" x14ac:dyDescent="0.3">
      <c r="C80" s="57"/>
      <c r="D80" s="57"/>
      <c r="E80" s="57"/>
      <c r="F80" s="57"/>
      <c r="G80" s="57"/>
      <c r="H80" s="57"/>
      <c r="I80" s="57"/>
      <c r="J80" s="57"/>
      <c r="K80" s="57"/>
      <c r="L80" s="57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</row>
    <row r="81" spans="3:42" x14ac:dyDescent="0.3">
      <c r="C81" s="57"/>
      <c r="D81" s="57"/>
      <c r="E81" s="57"/>
      <c r="F81" s="57"/>
      <c r="G81" s="57"/>
      <c r="H81" s="57"/>
      <c r="I81" s="57"/>
      <c r="J81" s="57"/>
      <c r="K81" s="57"/>
      <c r="L81" s="57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</row>
    <row r="82" spans="3:42" x14ac:dyDescent="0.3">
      <c r="C82" s="57"/>
      <c r="D82" s="57"/>
      <c r="E82" s="57"/>
      <c r="F82" s="57"/>
      <c r="G82" s="57"/>
      <c r="H82" s="57"/>
      <c r="I82" s="57"/>
      <c r="J82" s="57"/>
      <c r="K82" s="57"/>
      <c r="L82" s="57"/>
    </row>
    <row r="83" spans="3:42" x14ac:dyDescent="0.3">
      <c r="C83" s="57"/>
      <c r="D83" s="57"/>
      <c r="E83" s="57"/>
      <c r="F83" s="57"/>
      <c r="G83" s="57"/>
      <c r="H83" s="57"/>
      <c r="I83" s="57"/>
      <c r="J83" s="57"/>
      <c r="K83" s="57"/>
      <c r="L83" s="57"/>
    </row>
    <row r="84" spans="3:42" x14ac:dyDescent="0.3">
      <c r="C84" s="57"/>
      <c r="D84" s="57"/>
      <c r="E84" s="57"/>
      <c r="F84" s="57"/>
      <c r="G84" s="57"/>
      <c r="H84" s="57"/>
      <c r="I84" s="57"/>
      <c r="J84" s="57"/>
      <c r="K84" s="57"/>
      <c r="L84" s="57"/>
    </row>
    <row r="85" spans="3:42" x14ac:dyDescent="0.3">
      <c r="C85" s="57"/>
      <c r="D85" s="57"/>
      <c r="E85" s="57"/>
      <c r="F85" s="57"/>
      <c r="G85" s="57"/>
      <c r="H85" s="57"/>
      <c r="I85" s="57"/>
      <c r="J85" s="57"/>
      <c r="K85" s="57"/>
      <c r="L85" s="57"/>
    </row>
    <row r="86" spans="3:42" x14ac:dyDescent="0.3">
      <c r="C86" s="57"/>
      <c r="D86" s="57"/>
      <c r="E86" s="57"/>
      <c r="F86" s="57"/>
      <c r="G86" s="57"/>
      <c r="H86" s="57"/>
      <c r="I86" s="57"/>
      <c r="J86" s="57"/>
      <c r="K86" s="57"/>
      <c r="L86" s="57"/>
    </row>
    <row r="87" spans="3:42" x14ac:dyDescent="0.3">
      <c r="C87" s="57"/>
      <c r="D87" s="57"/>
      <c r="E87" s="57"/>
      <c r="F87" s="57"/>
      <c r="G87" s="57"/>
      <c r="H87" s="57"/>
      <c r="I87" s="57"/>
      <c r="J87" s="57"/>
      <c r="K87" s="57"/>
      <c r="L87" s="57"/>
    </row>
    <row r="88" spans="3:42" x14ac:dyDescent="0.3">
      <c r="C88" s="57"/>
      <c r="D88" s="57"/>
      <c r="E88" s="57"/>
      <c r="F88" s="57"/>
      <c r="G88" s="57"/>
      <c r="H88" s="57"/>
      <c r="I88" s="57"/>
      <c r="J88" s="57"/>
      <c r="K88" s="57"/>
      <c r="L88" s="57"/>
    </row>
    <row r="89" spans="3:42" x14ac:dyDescent="0.3">
      <c r="C89" s="57"/>
      <c r="D89" s="57"/>
      <c r="E89" s="57"/>
      <c r="F89" s="57"/>
      <c r="G89" s="57"/>
      <c r="H89" s="57"/>
      <c r="I89" s="57"/>
      <c r="J89" s="57"/>
      <c r="K89" s="57"/>
      <c r="L89" s="57"/>
    </row>
    <row r="90" spans="3:42" x14ac:dyDescent="0.3">
      <c r="C90" s="57"/>
      <c r="D90" s="57"/>
      <c r="E90" s="57"/>
      <c r="F90" s="57"/>
      <c r="G90" s="57"/>
      <c r="H90" s="57"/>
      <c r="I90" s="57"/>
      <c r="J90" s="57"/>
      <c r="K90" s="57"/>
      <c r="L90" s="57"/>
    </row>
    <row r="91" spans="3:42" x14ac:dyDescent="0.3">
      <c r="C91" s="57"/>
      <c r="D91" s="57"/>
      <c r="E91" s="57"/>
      <c r="F91" s="57"/>
      <c r="G91" s="57"/>
      <c r="H91" s="57"/>
      <c r="I91" s="57"/>
      <c r="J91" s="57"/>
      <c r="K91" s="57"/>
      <c r="L91" s="57"/>
    </row>
    <row r="92" spans="3:42" x14ac:dyDescent="0.3">
      <c r="C92" s="57"/>
      <c r="D92" s="57"/>
      <c r="E92" s="57"/>
      <c r="F92" s="57"/>
      <c r="G92" s="57"/>
      <c r="H92" s="57"/>
      <c r="I92" s="57"/>
      <c r="J92" s="57"/>
      <c r="K92" s="57"/>
      <c r="L92" s="57"/>
    </row>
    <row r="93" spans="3:42" x14ac:dyDescent="0.3">
      <c r="C93" s="57"/>
      <c r="D93" s="57"/>
      <c r="E93" s="57"/>
      <c r="F93" s="57"/>
      <c r="G93" s="57"/>
      <c r="H93" s="57"/>
      <c r="I93" s="57"/>
      <c r="J93" s="57"/>
      <c r="K93" s="57"/>
      <c r="L93" s="57"/>
    </row>
    <row r="94" spans="3:42" x14ac:dyDescent="0.3">
      <c r="C94" s="57"/>
      <c r="D94" s="57"/>
      <c r="E94" s="57"/>
      <c r="F94" s="57"/>
      <c r="G94" s="57"/>
      <c r="H94" s="57"/>
      <c r="I94" s="57"/>
      <c r="J94" s="57"/>
      <c r="K94" s="57"/>
      <c r="L94" s="57"/>
    </row>
    <row r="95" spans="3:42" x14ac:dyDescent="0.3">
      <c r="C95" s="57"/>
      <c r="D95" s="57"/>
      <c r="E95" s="57"/>
      <c r="F95" s="57"/>
      <c r="G95" s="57"/>
      <c r="H95" s="57"/>
      <c r="I95" s="57"/>
      <c r="J95" s="57"/>
      <c r="K95" s="57"/>
      <c r="L95" s="57"/>
    </row>
    <row r="96" spans="3:42" x14ac:dyDescent="0.3">
      <c r="C96" s="57"/>
      <c r="D96" s="57"/>
      <c r="E96" s="57"/>
      <c r="F96" s="57"/>
      <c r="G96" s="57"/>
      <c r="H96" s="57"/>
      <c r="I96" s="57"/>
      <c r="J96" s="57"/>
      <c r="K96" s="57"/>
      <c r="L96" s="57"/>
    </row>
    <row r="97" spans="3:12" x14ac:dyDescent="0.3">
      <c r="C97" s="57"/>
      <c r="D97" s="57"/>
      <c r="E97" s="57"/>
      <c r="F97" s="57"/>
      <c r="G97" s="57"/>
      <c r="H97" s="57"/>
      <c r="I97" s="57"/>
      <c r="J97" s="57"/>
      <c r="K97" s="57"/>
      <c r="L97" s="57"/>
    </row>
    <row r="98" spans="3:12" x14ac:dyDescent="0.3">
      <c r="C98" s="57"/>
      <c r="D98" s="57"/>
      <c r="E98" s="57"/>
      <c r="F98" s="57"/>
      <c r="G98" s="57"/>
      <c r="H98" s="57"/>
      <c r="I98" s="57"/>
      <c r="J98" s="57"/>
      <c r="K98" s="57"/>
      <c r="L98" s="57"/>
    </row>
    <row r="99" spans="3:12" x14ac:dyDescent="0.3">
      <c r="C99" s="57"/>
      <c r="D99" s="57"/>
      <c r="E99" s="57"/>
      <c r="F99" s="57"/>
      <c r="G99" s="57"/>
      <c r="H99" s="57"/>
      <c r="I99" s="57"/>
      <c r="J99" s="57"/>
      <c r="K99" s="57"/>
      <c r="L99" s="57"/>
    </row>
    <row r="100" spans="3:12" x14ac:dyDescent="0.3">
      <c r="C100" s="57"/>
      <c r="D100" s="57"/>
      <c r="E100" s="57"/>
      <c r="F100" s="57"/>
      <c r="G100" s="57"/>
      <c r="H100" s="57"/>
      <c r="I100" s="57"/>
      <c r="J100" s="57"/>
      <c r="K100" s="57"/>
      <c r="L100" s="57"/>
    </row>
    <row r="101" spans="3:12" x14ac:dyDescent="0.3">
      <c r="C101" s="57"/>
      <c r="D101" s="57"/>
      <c r="E101" s="57"/>
      <c r="F101" s="57"/>
      <c r="G101" s="57"/>
      <c r="H101" s="57"/>
      <c r="I101" s="57"/>
      <c r="J101" s="57"/>
      <c r="K101" s="57"/>
      <c r="L101" s="57"/>
    </row>
    <row r="102" spans="3:12" x14ac:dyDescent="0.3">
      <c r="C102" s="57"/>
      <c r="D102" s="57"/>
      <c r="E102" s="57"/>
      <c r="F102" s="57"/>
      <c r="G102" s="57"/>
      <c r="H102" s="57"/>
      <c r="I102" s="57"/>
      <c r="J102" s="57"/>
      <c r="K102" s="57"/>
      <c r="L102" s="57"/>
    </row>
    <row r="103" spans="3:12" x14ac:dyDescent="0.3">
      <c r="C103" s="57"/>
      <c r="D103" s="57"/>
      <c r="E103" s="57"/>
      <c r="F103" s="57"/>
      <c r="G103" s="57"/>
      <c r="H103" s="57"/>
      <c r="I103" s="57"/>
      <c r="J103" s="57"/>
      <c r="K103" s="57"/>
      <c r="L103" s="57"/>
    </row>
    <row r="104" spans="3:12" x14ac:dyDescent="0.3">
      <c r="C104" s="57"/>
      <c r="D104" s="57"/>
      <c r="E104" s="57"/>
      <c r="F104" s="57"/>
      <c r="G104" s="57"/>
      <c r="H104" s="57"/>
      <c r="I104" s="57"/>
      <c r="J104" s="57"/>
      <c r="K104" s="57"/>
      <c r="L104" s="57"/>
    </row>
    <row r="105" spans="3:12" x14ac:dyDescent="0.3">
      <c r="C105" s="57"/>
      <c r="D105" s="57"/>
      <c r="E105" s="57"/>
      <c r="F105" s="57"/>
      <c r="G105" s="57"/>
      <c r="H105" s="57"/>
      <c r="I105" s="57"/>
      <c r="J105" s="57"/>
      <c r="K105" s="57"/>
      <c r="L105" s="57"/>
    </row>
    <row r="106" spans="3:12" x14ac:dyDescent="0.3">
      <c r="C106" s="57"/>
      <c r="D106" s="57"/>
      <c r="E106" s="57"/>
      <c r="F106" s="57"/>
      <c r="G106" s="57"/>
      <c r="H106" s="57"/>
      <c r="I106" s="57"/>
      <c r="J106" s="57"/>
      <c r="K106" s="57"/>
      <c r="L106" s="57"/>
    </row>
    <row r="107" spans="3:12" x14ac:dyDescent="0.3">
      <c r="C107" s="57"/>
      <c r="D107" s="57"/>
      <c r="E107" s="57"/>
      <c r="F107" s="57"/>
      <c r="G107" s="57"/>
      <c r="H107" s="57"/>
      <c r="I107" s="57"/>
      <c r="J107" s="57"/>
      <c r="K107" s="57"/>
      <c r="L107" s="57"/>
    </row>
    <row r="108" spans="3:12" x14ac:dyDescent="0.3">
      <c r="C108" s="57"/>
      <c r="D108" s="57"/>
      <c r="E108" s="57"/>
      <c r="F108" s="57"/>
      <c r="G108" s="57"/>
      <c r="H108" s="57"/>
      <c r="I108" s="57"/>
      <c r="J108" s="57"/>
      <c r="K108" s="57"/>
      <c r="L108" s="57"/>
    </row>
    <row r="109" spans="3:12" x14ac:dyDescent="0.3">
      <c r="C109" s="57"/>
      <c r="D109" s="57"/>
      <c r="E109" s="57"/>
      <c r="F109" s="57"/>
      <c r="G109" s="57"/>
      <c r="H109" s="57"/>
      <c r="I109" s="57"/>
      <c r="J109" s="57"/>
      <c r="K109" s="57"/>
      <c r="L109" s="57"/>
    </row>
    <row r="110" spans="3:12" x14ac:dyDescent="0.3">
      <c r="C110" s="57"/>
      <c r="D110" s="57"/>
      <c r="E110" s="57"/>
      <c r="F110" s="57"/>
      <c r="G110" s="57"/>
      <c r="H110" s="57"/>
      <c r="I110" s="57"/>
      <c r="J110" s="57"/>
      <c r="K110" s="57"/>
      <c r="L110" s="57"/>
    </row>
    <row r="111" spans="3:12" x14ac:dyDescent="0.3">
      <c r="C111" s="57"/>
      <c r="D111" s="57"/>
      <c r="E111" s="57"/>
      <c r="F111" s="57"/>
      <c r="G111" s="57"/>
      <c r="H111" s="57"/>
      <c r="I111" s="57"/>
      <c r="J111" s="57"/>
      <c r="K111" s="57"/>
      <c r="L111" s="57"/>
    </row>
    <row r="112" spans="3:12" x14ac:dyDescent="0.3">
      <c r="C112" s="57"/>
      <c r="D112" s="57"/>
      <c r="E112" s="57"/>
      <c r="F112" s="57"/>
      <c r="G112" s="57"/>
      <c r="H112" s="57"/>
      <c r="I112" s="57"/>
      <c r="J112" s="57"/>
      <c r="K112" s="57"/>
      <c r="L112" s="57"/>
    </row>
    <row r="113" spans="3:12" x14ac:dyDescent="0.3">
      <c r="C113" s="57"/>
      <c r="D113" s="57"/>
      <c r="E113" s="57"/>
      <c r="F113" s="57"/>
      <c r="G113" s="57"/>
      <c r="H113" s="57"/>
      <c r="I113" s="57"/>
      <c r="J113" s="57"/>
      <c r="K113" s="57"/>
      <c r="L113" s="57"/>
    </row>
    <row r="114" spans="3:12" x14ac:dyDescent="0.3">
      <c r="C114" s="57"/>
      <c r="D114" s="57"/>
      <c r="E114" s="57"/>
      <c r="F114" s="57"/>
      <c r="G114" s="57"/>
      <c r="H114" s="57"/>
      <c r="I114" s="57"/>
      <c r="J114" s="57"/>
      <c r="K114" s="57"/>
      <c r="L114" s="57"/>
    </row>
    <row r="115" spans="3:12" x14ac:dyDescent="0.3">
      <c r="C115" s="57"/>
      <c r="D115" s="57"/>
      <c r="E115" s="57"/>
      <c r="F115" s="57"/>
      <c r="G115" s="57"/>
      <c r="H115" s="57"/>
      <c r="I115" s="57"/>
      <c r="J115" s="57"/>
      <c r="K115" s="57"/>
      <c r="L115" s="57"/>
    </row>
    <row r="116" spans="3:12" x14ac:dyDescent="0.3">
      <c r="C116" s="57"/>
      <c r="D116" s="57"/>
      <c r="E116" s="57"/>
      <c r="F116" s="57"/>
      <c r="G116" s="57"/>
      <c r="H116" s="57"/>
      <c r="I116" s="57"/>
      <c r="J116" s="57"/>
      <c r="K116" s="57"/>
      <c r="L116" s="57"/>
    </row>
    <row r="117" spans="3:12" x14ac:dyDescent="0.3">
      <c r="C117" s="57"/>
      <c r="D117" s="57"/>
      <c r="E117" s="57"/>
      <c r="F117" s="57"/>
      <c r="G117" s="57"/>
      <c r="H117" s="57"/>
      <c r="I117" s="57"/>
      <c r="J117" s="57"/>
      <c r="K117" s="57"/>
      <c r="L117" s="57"/>
    </row>
    <row r="118" spans="3:12" x14ac:dyDescent="0.3">
      <c r="C118" s="57"/>
      <c r="D118" s="57"/>
      <c r="E118" s="57"/>
      <c r="F118" s="57"/>
      <c r="G118" s="57"/>
      <c r="H118" s="57"/>
      <c r="I118" s="57"/>
      <c r="J118" s="57"/>
      <c r="K118" s="57"/>
      <c r="L118" s="57"/>
    </row>
    <row r="119" spans="3:12" x14ac:dyDescent="0.3">
      <c r="C119" s="57"/>
      <c r="D119" s="57"/>
      <c r="E119" s="57"/>
      <c r="F119" s="57"/>
      <c r="G119" s="57"/>
      <c r="H119" s="57"/>
      <c r="I119" s="57"/>
      <c r="J119" s="57"/>
      <c r="K119" s="57"/>
      <c r="L119" s="57"/>
    </row>
    <row r="120" spans="3:12" x14ac:dyDescent="0.3">
      <c r="C120" s="57"/>
      <c r="D120" s="57"/>
      <c r="E120" s="57"/>
      <c r="F120" s="57"/>
      <c r="G120" s="57"/>
      <c r="H120" s="57"/>
      <c r="I120" s="57"/>
      <c r="J120" s="57"/>
      <c r="K120" s="57"/>
      <c r="L120" s="57"/>
    </row>
    <row r="121" spans="3:12" x14ac:dyDescent="0.3">
      <c r="C121" s="57"/>
      <c r="D121" s="57"/>
      <c r="E121" s="57"/>
      <c r="F121" s="57"/>
      <c r="G121" s="57"/>
      <c r="H121" s="57"/>
      <c r="I121" s="57"/>
      <c r="J121" s="57"/>
      <c r="K121" s="57"/>
      <c r="L121" s="57"/>
    </row>
    <row r="122" spans="3:12" x14ac:dyDescent="0.3">
      <c r="C122" s="57"/>
      <c r="D122" s="57"/>
      <c r="E122" s="57"/>
      <c r="F122" s="57"/>
      <c r="G122" s="57"/>
      <c r="H122" s="57"/>
      <c r="I122" s="57"/>
      <c r="J122" s="57"/>
      <c r="K122" s="57"/>
      <c r="L122" s="57"/>
    </row>
    <row r="123" spans="3:12" x14ac:dyDescent="0.3">
      <c r="C123" s="57"/>
      <c r="D123" s="57"/>
      <c r="E123" s="57"/>
      <c r="F123" s="57"/>
      <c r="G123" s="57"/>
      <c r="H123" s="57"/>
      <c r="I123" s="57"/>
      <c r="J123" s="57"/>
      <c r="K123" s="57"/>
      <c r="L123" s="57"/>
    </row>
    <row r="124" spans="3:12" x14ac:dyDescent="0.3">
      <c r="C124" s="57"/>
      <c r="D124" s="57"/>
      <c r="E124" s="57"/>
      <c r="F124" s="57"/>
      <c r="G124" s="57"/>
      <c r="H124" s="57"/>
      <c r="I124" s="57"/>
      <c r="J124" s="57"/>
      <c r="K124" s="57"/>
      <c r="L124" s="57"/>
    </row>
    <row r="125" spans="3:12" x14ac:dyDescent="0.3">
      <c r="C125" s="57"/>
      <c r="D125" s="57"/>
      <c r="E125" s="57"/>
      <c r="F125" s="57"/>
      <c r="G125" s="57"/>
      <c r="H125" s="57"/>
      <c r="I125" s="57"/>
      <c r="J125" s="57"/>
      <c r="K125" s="57"/>
      <c r="L125" s="57"/>
    </row>
    <row r="126" spans="3:12" x14ac:dyDescent="0.3">
      <c r="C126" s="57"/>
      <c r="D126" s="57"/>
      <c r="E126" s="57"/>
      <c r="F126" s="57"/>
      <c r="G126" s="57"/>
      <c r="H126" s="57"/>
      <c r="I126" s="57"/>
      <c r="J126" s="57"/>
      <c r="K126" s="57"/>
      <c r="L126" s="57"/>
    </row>
    <row r="127" spans="3:12" x14ac:dyDescent="0.3">
      <c r="C127" s="57"/>
      <c r="D127" s="57"/>
      <c r="E127" s="57"/>
      <c r="F127" s="57"/>
      <c r="G127" s="57"/>
      <c r="H127" s="57"/>
      <c r="I127" s="57"/>
      <c r="J127" s="57"/>
      <c r="K127" s="57"/>
      <c r="L127" s="57"/>
    </row>
    <row r="128" spans="3:12" x14ac:dyDescent="0.3">
      <c r="C128" s="57"/>
      <c r="D128" s="57"/>
      <c r="E128" s="57"/>
      <c r="F128" s="57"/>
      <c r="G128" s="57"/>
      <c r="H128" s="57"/>
      <c r="I128" s="57"/>
      <c r="J128" s="57"/>
      <c r="K128" s="57"/>
      <c r="L128" s="57"/>
    </row>
    <row r="129" spans="3:12" x14ac:dyDescent="0.3">
      <c r="C129" s="57"/>
      <c r="D129" s="57"/>
      <c r="E129" s="57"/>
      <c r="F129" s="57"/>
      <c r="G129" s="57"/>
      <c r="H129" s="57"/>
      <c r="I129" s="57"/>
      <c r="J129" s="57"/>
      <c r="K129" s="57"/>
      <c r="L129" s="57"/>
    </row>
    <row r="130" spans="3:12" x14ac:dyDescent="0.3">
      <c r="C130" s="57"/>
      <c r="D130" s="57"/>
      <c r="E130" s="57"/>
      <c r="F130" s="57"/>
      <c r="G130" s="57"/>
      <c r="H130" s="57"/>
      <c r="I130" s="57"/>
      <c r="J130" s="57"/>
      <c r="K130" s="57"/>
      <c r="L130" s="57"/>
    </row>
    <row r="131" spans="3:12" x14ac:dyDescent="0.3">
      <c r="C131" s="57"/>
      <c r="D131" s="57"/>
      <c r="E131" s="57"/>
      <c r="F131" s="57"/>
      <c r="G131" s="57"/>
      <c r="H131" s="57"/>
      <c r="I131" s="57"/>
      <c r="J131" s="57"/>
      <c r="K131" s="57"/>
      <c r="L131" s="57"/>
    </row>
    <row r="132" spans="3:12" x14ac:dyDescent="0.3">
      <c r="C132" s="57"/>
      <c r="D132" s="57"/>
      <c r="E132" s="57"/>
      <c r="F132" s="57"/>
      <c r="G132" s="57"/>
      <c r="H132" s="57"/>
      <c r="I132" s="57"/>
      <c r="J132" s="57"/>
      <c r="K132" s="57"/>
      <c r="L132" s="57"/>
    </row>
    <row r="133" spans="3:12" x14ac:dyDescent="0.3">
      <c r="C133" s="57"/>
      <c r="D133" s="57"/>
      <c r="E133" s="57"/>
      <c r="F133" s="57"/>
      <c r="G133" s="57"/>
      <c r="H133" s="57"/>
      <c r="I133" s="57"/>
      <c r="J133" s="57"/>
      <c r="K133" s="57"/>
      <c r="L133" s="57"/>
    </row>
    <row r="134" spans="3:12" x14ac:dyDescent="0.3">
      <c r="C134" s="57"/>
      <c r="D134" s="57"/>
      <c r="E134" s="57"/>
      <c r="F134" s="57"/>
      <c r="G134" s="57"/>
      <c r="H134" s="57"/>
      <c r="I134" s="57"/>
      <c r="J134" s="57"/>
      <c r="K134" s="57"/>
      <c r="L134" s="57"/>
    </row>
    <row r="135" spans="3:12" x14ac:dyDescent="0.3">
      <c r="C135" s="57"/>
      <c r="D135" s="57"/>
      <c r="E135" s="57"/>
      <c r="F135" s="57"/>
      <c r="G135" s="57"/>
      <c r="H135" s="57"/>
      <c r="I135" s="57"/>
      <c r="J135" s="57"/>
      <c r="K135" s="57"/>
      <c r="L135" s="57"/>
    </row>
    <row r="136" spans="3:12" x14ac:dyDescent="0.3">
      <c r="C136" s="57"/>
      <c r="D136" s="57"/>
      <c r="E136" s="57"/>
      <c r="F136" s="57"/>
      <c r="G136" s="57"/>
      <c r="H136" s="57"/>
      <c r="I136" s="57"/>
      <c r="J136" s="57"/>
      <c r="K136" s="57"/>
      <c r="L136" s="57"/>
    </row>
    <row r="137" spans="3:12" x14ac:dyDescent="0.3">
      <c r="C137" s="57"/>
      <c r="D137" s="57"/>
      <c r="E137" s="57"/>
      <c r="F137" s="57"/>
      <c r="G137" s="57"/>
      <c r="H137" s="57"/>
      <c r="I137" s="57"/>
      <c r="J137" s="57"/>
      <c r="K137" s="57"/>
      <c r="L137" s="57"/>
    </row>
    <row r="138" spans="3:12" x14ac:dyDescent="0.3">
      <c r="C138" s="57"/>
      <c r="D138" s="57"/>
      <c r="E138" s="57"/>
      <c r="F138" s="57"/>
      <c r="G138" s="57"/>
      <c r="H138" s="57"/>
      <c r="I138" s="57"/>
      <c r="J138" s="57"/>
      <c r="K138" s="57"/>
      <c r="L138" s="57"/>
    </row>
    <row r="139" spans="3:12" x14ac:dyDescent="0.3">
      <c r="C139" s="57"/>
      <c r="D139" s="57"/>
      <c r="E139" s="57"/>
      <c r="F139" s="57"/>
      <c r="G139" s="57"/>
      <c r="H139" s="57"/>
      <c r="I139" s="57"/>
      <c r="J139" s="57"/>
      <c r="K139" s="57"/>
      <c r="L139" s="57"/>
    </row>
    <row r="140" spans="3:12" x14ac:dyDescent="0.3">
      <c r="C140" s="57"/>
      <c r="D140" s="57"/>
      <c r="E140" s="57"/>
      <c r="F140" s="57"/>
      <c r="G140" s="57"/>
      <c r="H140" s="57"/>
      <c r="I140" s="57"/>
      <c r="J140" s="57"/>
      <c r="K140" s="57"/>
      <c r="L140" s="57"/>
    </row>
    <row r="141" spans="3:12" x14ac:dyDescent="0.3">
      <c r="C141" s="57"/>
      <c r="D141" s="57"/>
      <c r="E141" s="57"/>
      <c r="F141" s="57"/>
      <c r="G141" s="57"/>
      <c r="H141" s="57"/>
      <c r="I141" s="57"/>
      <c r="J141" s="57"/>
      <c r="K141" s="57"/>
      <c r="L141" s="57"/>
    </row>
    <row r="142" spans="3:12" x14ac:dyDescent="0.3">
      <c r="C142" s="57"/>
      <c r="D142" s="57"/>
      <c r="E142" s="57"/>
      <c r="F142" s="57"/>
      <c r="G142" s="57"/>
      <c r="H142" s="57"/>
      <c r="I142" s="57"/>
      <c r="J142" s="57"/>
      <c r="K142" s="57"/>
      <c r="L142" s="57"/>
    </row>
    <row r="143" spans="3:12" x14ac:dyDescent="0.3">
      <c r="C143" s="57"/>
      <c r="D143" s="57"/>
      <c r="E143" s="57"/>
      <c r="F143" s="57"/>
      <c r="G143" s="57"/>
      <c r="H143" s="57"/>
      <c r="I143" s="57"/>
      <c r="J143" s="57"/>
      <c r="K143" s="57"/>
      <c r="L143" s="57"/>
    </row>
    <row r="144" spans="3:12" x14ac:dyDescent="0.3">
      <c r="C144" s="57"/>
      <c r="D144" s="57"/>
      <c r="E144" s="57"/>
      <c r="F144" s="57"/>
      <c r="G144" s="57"/>
      <c r="H144" s="57"/>
      <c r="I144" s="57"/>
      <c r="J144" s="57"/>
      <c r="K144" s="57"/>
      <c r="L144" s="57"/>
    </row>
    <row r="145" spans="3:12" x14ac:dyDescent="0.3">
      <c r="C145" s="57"/>
      <c r="D145" s="57"/>
      <c r="E145" s="57"/>
      <c r="F145" s="57"/>
      <c r="G145" s="57"/>
      <c r="H145" s="57"/>
      <c r="I145" s="57"/>
      <c r="J145" s="57"/>
      <c r="K145" s="57"/>
      <c r="L145" s="57"/>
    </row>
    <row r="146" spans="3:12" x14ac:dyDescent="0.3">
      <c r="C146" s="57"/>
      <c r="D146" s="57"/>
      <c r="E146" s="57"/>
      <c r="F146" s="57"/>
      <c r="G146" s="57"/>
      <c r="H146" s="57"/>
      <c r="I146" s="57"/>
      <c r="J146" s="57"/>
      <c r="K146" s="57"/>
      <c r="L146" s="57"/>
    </row>
    <row r="147" spans="3:12" x14ac:dyDescent="0.3">
      <c r="C147" s="57"/>
      <c r="D147" s="57"/>
      <c r="E147" s="57"/>
      <c r="F147" s="57"/>
      <c r="G147" s="57"/>
      <c r="H147" s="57"/>
      <c r="I147" s="57"/>
      <c r="J147" s="57"/>
      <c r="K147" s="57"/>
      <c r="L147" s="57"/>
    </row>
    <row r="148" spans="3:12" x14ac:dyDescent="0.3">
      <c r="C148" s="57"/>
      <c r="D148" s="57"/>
      <c r="E148" s="57"/>
      <c r="F148" s="57"/>
      <c r="G148" s="57"/>
      <c r="H148" s="57"/>
      <c r="I148" s="57"/>
      <c r="J148" s="57"/>
      <c r="K148" s="57"/>
      <c r="L148" s="57"/>
    </row>
    <row r="149" spans="3:12" x14ac:dyDescent="0.3">
      <c r="C149" s="57"/>
      <c r="D149" s="57"/>
      <c r="E149" s="57"/>
      <c r="F149" s="57"/>
      <c r="G149" s="57"/>
      <c r="H149" s="57"/>
      <c r="I149" s="57"/>
      <c r="J149" s="57"/>
      <c r="K149" s="57"/>
      <c r="L149" s="57"/>
    </row>
    <row r="150" spans="3:12" x14ac:dyDescent="0.3">
      <c r="C150" s="57"/>
      <c r="D150" s="57"/>
      <c r="E150" s="57"/>
      <c r="F150" s="57"/>
      <c r="G150" s="57"/>
      <c r="H150" s="57"/>
      <c r="I150" s="57"/>
      <c r="J150" s="57"/>
      <c r="K150" s="57"/>
      <c r="L150" s="57"/>
    </row>
    <row r="151" spans="3:12" x14ac:dyDescent="0.3">
      <c r="C151" s="57"/>
      <c r="D151" s="57"/>
      <c r="E151" s="57"/>
      <c r="F151" s="57"/>
      <c r="G151" s="57"/>
      <c r="H151" s="57"/>
      <c r="I151" s="57"/>
      <c r="J151" s="57"/>
      <c r="K151" s="57"/>
      <c r="L151" s="57"/>
    </row>
    <row r="152" spans="3:12" x14ac:dyDescent="0.3">
      <c r="C152" s="57"/>
      <c r="D152" s="57"/>
      <c r="E152" s="57"/>
      <c r="F152" s="57"/>
      <c r="G152" s="57"/>
      <c r="H152" s="57"/>
      <c r="I152" s="57"/>
      <c r="J152" s="57"/>
      <c r="K152" s="57"/>
      <c r="L152" s="57"/>
    </row>
    <row r="153" spans="3:12" x14ac:dyDescent="0.3">
      <c r="C153" s="57"/>
      <c r="D153" s="57"/>
      <c r="E153" s="57"/>
      <c r="F153" s="57"/>
      <c r="G153" s="57"/>
      <c r="H153" s="57"/>
      <c r="I153" s="57"/>
      <c r="J153" s="57"/>
      <c r="K153" s="57"/>
      <c r="L153" s="57"/>
    </row>
    <row r="154" spans="3:12" x14ac:dyDescent="0.3">
      <c r="C154" s="57"/>
      <c r="D154" s="57"/>
      <c r="E154" s="57"/>
      <c r="F154" s="57"/>
      <c r="G154" s="57"/>
      <c r="H154" s="57"/>
      <c r="I154" s="57"/>
      <c r="J154" s="57"/>
      <c r="K154" s="57"/>
      <c r="L154" s="57"/>
    </row>
    <row r="155" spans="3:12" x14ac:dyDescent="0.3">
      <c r="C155" s="57"/>
      <c r="D155" s="57"/>
      <c r="E155" s="57"/>
      <c r="F155" s="57"/>
      <c r="G155" s="57"/>
      <c r="H155" s="57"/>
      <c r="I155" s="57"/>
      <c r="J155" s="57"/>
      <c r="K155" s="57"/>
      <c r="L155" s="57"/>
    </row>
    <row r="156" spans="3:12" x14ac:dyDescent="0.3">
      <c r="C156" s="57"/>
      <c r="D156" s="57"/>
      <c r="E156" s="57"/>
      <c r="F156" s="57"/>
      <c r="G156" s="57"/>
      <c r="H156" s="57"/>
      <c r="I156" s="57"/>
      <c r="J156" s="57"/>
      <c r="K156" s="57"/>
      <c r="L156" s="57"/>
    </row>
    <row r="157" spans="3:12" x14ac:dyDescent="0.3">
      <c r="C157" s="57"/>
      <c r="D157" s="57"/>
      <c r="E157" s="57"/>
      <c r="F157" s="57"/>
      <c r="G157" s="57"/>
      <c r="H157" s="57"/>
      <c r="I157" s="57"/>
      <c r="J157" s="57"/>
      <c r="K157" s="57"/>
      <c r="L157" s="57"/>
    </row>
    <row r="158" spans="3:12" x14ac:dyDescent="0.3">
      <c r="C158" s="57"/>
      <c r="D158" s="57"/>
      <c r="E158" s="57"/>
      <c r="F158" s="57"/>
      <c r="G158" s="57"/>
      <c r="H158" s="57"/>
      <c r="I158" s="57"/>
      <c r="J158" s="57"/>
      <c r="K158" s="57"/>
      <c r="L158" s="57"/>
    </row>
    <row r="159" spans="3:12" x14ac:dyDescent="0.3">
      <c r="C159" s="57"/>
      <c r="D159" s="57"/>
      <c r="E159" s="57"/>
      <c r="F159" s="57"/>
      <c r="G159" s="57"/>
      <c r="H159" s="57"/>
      <c r="I159" s="57"/>
      <c r="J159" s="57"/>
      <c r="K159" s="57"/>
      <c r="L159" s="57"/>
    </row>
    <row r="160" spans="3:12" x14ac:dyDescent="0.3">
      <c r="C160" s="57"/>
      <c r="D160" s="57"/>
      <c r="E160" s="57"/>
      <c r="F160" s="57"/>
      <c r="G160" s="57"/>
      <c r="H160" s="57"/>
      <c r="I160" s="57"/>
      <c r="J160" s="57"/>
      <c r="K160" s="57"/>
      <c r="L160" s="57"/>
    </row>
    <row r="161" spans="3:12" x14ac:dyDescent="0.3">
      <c r="C161" s="57"/>
      <c r="D161" s="57"/>
      <c r="E161" s="57"/>
      <c r="F161" s="57"/>
      <c r="G161" s="57"/>
      <c r="H161" s="57"/>
      <c r="I161" s="57"/>
      <c r="J161" s="57"/>
      <c r="K161" s="57"/>
      <c r="L161" s="57"/>
    </row>
    <row r="162" spans="3:12" x14ac:dyDescent="0.3">
      <c r="C162" s="57"/>
      <c r="D162" s="57"/>
      <c r="E162" s="57"/>
      <c r="F162" s="57"/>
      <c r="G162" s="57"/>
      <c r="H162" s="57"/>
      <c r="I162" s="57"/>
      <c r="J162" s="57"/>
      <c r="K162" s="57"/>
      <c r="L162" s="57"/>
    </row>
    <row r="163" spans="3:12" x14ac:dyDescent="0.3">
      <c r="C163" s="57"/>
      <c r="D163" s="57"/>
      <c r="E163" s="57"/>
      <c r="F163" s="57"/>
      <c r="G163" s="57"/>
      <c r="H163" s="57"/>
      <c r="I163" s="57"/>
      <c r="J163" s="57"/>
      <c r="K163" s="57"/>
      <c r="L163" s="57"/>
    </row>
    <row r="164" spans="3:12" x14ac:dyDescent="0.3">
      <c r="C164" s="57"/>
      <c r="D164" s="57"/>
      <c r="E164" s="57"/>
      <c r="F164" s="57"/>
      <c r="G164" s="57"/>
      <c r="H164" s="57"/>
      <c r="I164" s="57"/>
      <c r="J164" s="57"/>
      <c r="K164" s="57"/>
      <c r="L164" s="57"/>
    </row>
    <row r="165" spans="3:12" x14ac:dyDescent="0.3">
      <c r="C165" s="57"/>
      <c r="D165" s="57"/>
      <c r="E165" s="57"/>
      <c r="F165" s="57"/>
      <c r="G165" s="57"/>
      <c r="H165" s="57"/>
      <c r="I165" s="57"/>
      <c r="J165" s="57"/>
      <c r="K165" s="57"/>
      <c r="L165" s="57"/>
    </row>
    <row r="166" spans="3:12" x14ac:dyDescent="0.3">
      <c r="C166" s="57"/>
      <c r="D166" s="57"/>
      <c r="E166" s="57"/>
      <c r="F166" s="57"/>
      <c r="G166" s="57"/>
      <c r="H166" s="57"/>
      <c r="I166" s="57"/>
      <c r="J166" s="57"/>
      <c r="K166" s="57"/>
      <c r="L166" s="57"/>
    </row>
    <row r="167" spans="3:12" x14ac:dyDescent="0.3">
      <c r="C167" s="57"/>
      <c r="D167" s="57"/>
      <c r="E167" s="57"/>
      <c r="F167" s="57"/>
      <c r="G167" s="57"/>
      <c r="H167" s="57"/>
      <c r="I167" s="57"/>
      <c r="J167" s="57"/>
      <c r="K167" s="57"/>
      <c r="L167" s="57"/>
    </row>
    <row r="168" spans="3:12" x14ac:dyDescent="0.3">
      <c r="C168" s="57"/>
      <c r="D168" s="57"/>
      <c r="E168" s="57"/>
      <c r="F168" s="57"/>
      <c r="G168" s="57"/>
      <c r="H168" s="57"/>
      <c r="I168" s="57"/>
      <c r="J168" s="57"/>
      <c r="K168" s="57"/>
      <c r="L168" s="57"/>
    </row>
    <row r="169" spans="3:12" x14ac:dyDescent="0.3">
      <c r="C169" s="57"/>
      <c r="D169" s="57"/>
      <c r="E169" s="57"/>
      <c r="F169" s="57"/>
      <c r="G169" s="57"/>
      <c r="H169" s="57"/>
      <c r="I169" s="57"/>
      <c r="J169" s="57"/>
      <c r="K169" s="57"/>
      <c r="L169" s="57"/>
    </row>
    <row r="170" spans="3:12" x14ac:dyDescent="0.3">
      <c r="C170" s="57"/>
      <c r="D170" s="57"/>
      <c r="E170" s="57"/>
      <c r="F170" s="57"/>
      <c r="G170" s="57"/>
      <c r="H170" s="57"/>
      <c r="I170" s="57"/>
      <c r="J170" s="57"/>
      <c r="K170" s="57"/>
      <c r="L170" s="57"/>
    </row>
    <row r="171" spans="3:12" x14ac:dyDescent="0.3">
      <c r="C171" s="57"/>
      <c r="D171" s="57"/>
      <c r="E171" s="57"/>
      <c r="F171" s="57"/>
      <c r="G171" s="57"/>
      <c r="H171" s="57"/>
      <c r="I171" s="57"/>
      <c r="J171" s="57"/>
      <c r="K171" s="57"/>
      <c r="L171" s="57"/>
    </row>
    <row r="172" spans="3:12" x14ac:dyDescent="0.3">
      <c r="C172" s="57"/>
      <c r="D172" s="57"/>
      <c r="E172" s="57"/>
      <c r="F172" s="57"/>
      <c r="G172" s="57"/>
      <c r="H172" s="57"/>
      <c r="I172" s="57"/>
      <c r="J172" s="57"/>
      <c r="K172" s="57"/>
      <c r="L172" s="57"/>
    </row>
    <row r="173" spans="3:12" x14ac:dyDescent="0.3">
      <c r="C173" s="57"/>
      <c r="D173" s="57"/>
      <c r="E173" s="57"/>
      <c r="F173" s="57"/>
      <c r="G173" s="57"/>
      <c r="H173" s="57"/>
      <c r="I173" s="57"/>
      <c r="J173" s="57"/>
      <c r="K173" s="57"/>
      <c r="L173" s="57"/>
    </row>
    <row r="174" spans="3:12" x14ac:dyDescent="0.3">
      <c r="C174" s="57"/>
      <c r="D174" s="57"/>
      <c r="E174" s="57"/>
      <c r="F174" s="57"/>
      <c r="G174" s="57"/>
      <c r="H174" s="57"/>
      <c r="I174" s="57"/>
      <c r="J174" s="57"/>
      <c r="K174" s="57"/>
      <c r="L174" s="57"/>
    </row>
    <row r="175" spans="3:12" x14ac:dyDescent="0.3">
      <c r="C175" s="57"/>
      <c r="D175" s="57"/>
      <c r="E175" s="57"/>
      <c r="F175" s="57"/>
      <c r="G175" s="57"/>
      <c r="H175" s="57"/>
      <c r="I175" s="57"/>
      <c r="J175" s="57"/>
      <c r="K175" s="57"/>
      <c r="L175" s="57"/>
    </row>
    <row r="176" spans="3:12" x14ac:dyDescent="0.3">
      <c r="C176" s="57"/>
      <c r="D176" s="57"/>
      <c r="E176" s="57"/>
      <c r="F176" s="57"/>
      <c r="G176" s="57"/>
      <c r="H176" s="57"/>
      <c r="I176" s="57"/>
      <c r="J176" s="57"/>
      <c r="K176" s="57"/>
      <c r="L176" s="57"/>
    </row>
    <row r="177" spans="3:12" x14ac:dyDescent="0.3">
      <c r="C177" s="57"/>
      <c r="D177" s="57"/>
      <c r="E177" s="57"/>
      <c r="F177" s="57"/>
      <c r="G177" s="57"/>
      <c r="H177" s="57"/>
      <c r="I177" s="57"/>
      <c r="J177" s="57"/>
      <c r="K177" s="57"/>
      <c r="L177" s="57"/>
    </row>
    <row r="178" spans="3:12" x14ac:dyDescent="0.3">
      <c r="C178" s="57"/>
      <c r="D178" s="57"/>
      <c r="E178" s="57"/>
      <c r="F178" s="57"/>
      <c r="G178" s="57"/>
      <c r="H178" s="57"/>
      <c r="I178" s="57"/>
      <c r="J178" s="57"/>
      <c r="K178" s="57"/>
      <c r="L178" s="57"/>
    </row>
    <row r="179" spans="3:12" x14ac:dyDescent="0.3">
      <c r="C179" s="57"/>
      <c r="D179" s="57"/>
      <c r="E179" s="57"/>
      <c r="F179" s="57"/>
      <c r="G179" s="57"/>
      <c r="H179" s="57"/>
      <c r="I179" s="57"/>
      <c r="J179" s="57"/>
      <c r="K179" s="57"/>
      <c r="L179" s="57"/>
    </row>
    <row r="180" spans="3:12" x14ac:dyDescent="0.3">
      <c r="C180" s="57"/>
      <c r="D180" s="57"/>
      <c r="E180" s="57"/>
      <c r="F180" s="57"/>
      <c r="G180" s="57"/>
      <c r="H180" s="57"/>
      <c r="I180" s="57"/>
      <c r="J180" s="57"/>
      <c r="K180" s="57"/>
      <c r="L180" s="57"/>
    </row>
    <row r="181" spans="3:12" x14ac:dyDescent="0.3">
      <c r="C181" s="57"/>
      <c r="D181" s="57"/>
      <c r="E181" s="57"/>
      <c r="F181" s="57"/>
      <c r="G181" s="57"/>
      <c r="H181" s="57"/>
      <c r="I181" s="57"/>
      <c r="J181" s="57"/>
      <c r="K181" s="57"/>
      <c r="L181" s="57"/>
    </row>
    <row r="182" spans="3:12" x14ac:dyDescent="0.3">
      <c r="C182" s="57"/>
      <c r="D182" s="57"/>
      <c r="E182" s="57"/>
      <c r="F182" s="57"/>
      <c r="G182" s="57"/>
      <c r="H182" s="57"/>
      <c r="I182" s="57"/>
      <c r="J182" s="57"/>
      <c r="K182" s="57"/>
      <c r="L182" s="57"/>
    </row>
    <row r="183" spans="3:12" x14ac:dyDescent="0.3">
      <c r="C183" s="57"/>
      <c r="D183" s="57"/>
      <c r="E183" s="57"/>
      <c r="F183" s="57"/>
      <c r="G183" s="57"/>
      <c r="H183" s="57"/>
      <c r="I183" s="57"/>
      <c r="J183" s="57"/>
      <c r="K183" s="57"/>
      <c r="L183" s="57"/>
    </row>
    <row r="184" spans="3:12" x14ac:dyDescent="0.3">
      <c r="C184" s="57"/>
      <c r="D184" s="57"/>
      <c r="E184" s="57"/>
      <c r="F184" s="57"/>
      <c r="G184" s="57"/>
      <c r="H184" s="57"/>
      <c r="I184" s="57"/>
      <c r="J184" s="57"/>
      <c r="K184" s="57"/>
      <c r="L184" s="57"/>
    </row>
    <row r="185" spans="3:12" x14ac:dyDescent="0.3">
      <c r="C185" s="57"/>
      <c r="D185" s="57"/>
      <c r="E185" s="57"/>
      <c r="F185" s="57"/>
      <c r="G185" s="57"/>
      <c r="H185" s="57"/>
      <c r="I185" s="57"/>
      <c r="J185" s="57"/>
      <c r="K185" s="57"/>
      <c r="L185" s="57"/>
    </row>
    <row r="186" spans="3:12" x14ac:dyDescent="0.3">
      <c r="C186" s="57"/>
      <c r="D186" s="57"/>
      <c r="E186" s="57"/>
      <c r="F186" s="57"/>
      <c r="G186" s="57"/>
      <c r="H186" s="57"/>
      <c r="I186" s="57"/>
      <c r="J186" s="57"/>
      <c r="K186" s="57"/>
      <c r="L186" s="57"/>
    </row>
    <row r="187" spans="3:12" x14ac:dyDescent="0.3">
      <c r="C187" s="57"/>
      <c r="D187" s="57"/>
      <c r="E187" s="57"/>
      <c r="F187" s="57"/>
      <c r="G187" s="57"/>
      <c r="H187" s="57"/>
      <c r="I187" s="57"/>
      <c r="J187" s="57"/>
      <c r="K187" s="57"/>
      <c r="L187" s="57"/>
    </row>
    <row r="188" spans="3:12" x14ac:dyDescent="0.3">
      <c r="C188" s="57"/>
      <c r="D188" s="57"/>
      <c r="E188" s="57"/>
      <c r="F188" s="57"/>
      <c r="G188" s="57"/>
      <c r="H188" s="57"/>
      <c r="I188" s="57"/>
      <c r="J188" s="57"/>
      <c r="K188" s="57"/>
      <c r="L188" s="57"/>
    </row>
    <row r="189" spans="3:12" x14ac:dyDescent="0.3">
      <c r="C189" s="57"/>
      <c r="D189" s="57"/>
      <c r="E189" s="57"/>
      <c r="F189" s="57"/>
      <c r="G189" s="57"/>
      <c r="H189" s="57"/>
      <c r="I189" s="57"/>
      <c r="J189" s="57"/>
      <c r="K189" s="57"/>
      <c r="L189" s="57"/>
    </row>
    <row r="190" spans="3:12" x14ac:dyDescent="0.3">
      <c r="C190" s="57"/>
      <c r="D190" s="57"/>
      <c r="E190" s="57"/>
      <c r="F190" s="57"/>
      <c r="G190" s="57"/>
      <c r="H190" s="57"/>
      <c r="I190" s="57"/>
      <c r="J190" s="57"/>
      <c r="K190" s="57"/>
      <c r="L190" s="57"/>
    </row>
    <row r="191" spans="3:12" x14ac:dyDescent="0.3">
      <c r="C191" s="57"/>
      <c r="D191" s="57"/>
      <c r="E191" s="57"/>
      <c r="F191" s="57"/>
      <c r="G191" s="57"/>
      <c r="H191" s="57"/>
      <c r="I191" s="57"/>
      <c r="J191" s="57"/>
      <c r="K191" s="57"/>
      <c r="L191" s="57"/>
    </row>
    <row r="192" spans="3:12" x14ac:dyDescent="0.3">
      <c r="C192" s="57"/>
      <c r="D192" s="57"/>
      <c r="E192" s="57"/>
      <c r="F192" s="57"/>
      <c r="G192" s="57"/>
      <c r="H192" s="57"/>
      <c r="I192" s="57"/>
      <c r="J192" s="57"/>
      <c r="K192" s="57"/>
      <c r="L192" s="57"/>
    </row>
    <row r="193" spans="3:12" x14ac:dyDescent="0.3">
      <c r="C193" s="57"/>
      <c r="D193" s="57"/>
      <c r="E193" s="57"/>
      <c r="F193" s="57"/>
      <c r="G193" s="57"/>
      <c r="H193" s="57"/>
      <c r="I193" s="57"/>
      <c r="J193" s="57"/>
      <c r="K193" s="57"/>
      <c r="L193" s="57"/>
    </row>
    <row r="194" spans="3:12" x14ac:dyDescent="0.3">
      <c r="C194" s="57"/>
      <c r="D194" s="57"/>
      <c r="E194" s="57"/>
      <c r="F194" s="57"/>
      <c r="G194" s="57"/>
      <c r="H194" s="57"/>
      <c r="I194" s="57"/>
      <c r="J194" s="57"/>
      <c r="K194" s="57"/>
      <c r="L194" s="57"/>
    </row>
    <row r="195" spans="3:12" x14ac:dyDescent="0.3">
      <c r="C195" s="57"/>
      <c r="D195" s="57"/>
      <c r="E195" s="57"/>
      <c r="F195" s="57"/>
      <c r="G195" s="57"/>
      <c r="H195" s="57"/>
      <c r="I195" s="57"/>
      <c r="J195" s="57"/>
      <c r="K195" s="57"/>
      <c r="L195" s="57"/>
    </row>
    <row r="196" spans="3:12" x14ac:dyDescent="0.3">
      <c r="C196" s="57"/>
      <c r="D196" s="57"/>
      <c r="E196" s="57"/>
      <c r="F196" s="57"/>
      <c r="G196" s="57"/>
      <c r="H196" s="57"/>
      <c r="I196" s="57"/>
      <c r="J196" s="57"/>
      <c r="K196" s="57"/>
      <c r="L196" s="57"/>
    </row>
    <row r="197" spans="3:12" x14ac:dyDescent="0.3">
      <c r="C197" s="57"/>
      <c r="D197" s="57"/>
      <c r="E197" s="57"/>
      <c r="F197" s="57"/>
      <c r="G197" s="57"/>
      <c r="H197" s="57"/>
      <c r="I197" s="57"/>
      <c r="J197" s="57"/>
      <c r="K197" s="57"/>
      <c r="L197" s="57"/>
    </row>
    <row r="198" spans="3:12" x14ac:dyDescent="0.3">
      <c r="C198" s="57"/>
      <c r="D198" s="57"/>
      <c r="E198" s="57"/>
      <c r="F198" s="57"/>
      <c r="G198" s="57"/>
      <c r="H198" s="57"/>
      <c r="I198" s="57"/>
      <c r="J198" s="57"/>
      <c r="K198" s="57"/>
      <c r="L198" s="57"/>
    </row>
    <row r="199" spans="3:12" x14ac:dyDescent="0.3">
      <c r="C199" s="57"/>
      <c r="D199" s="57"/>
      <c r="E199" s="57"/>
      <c r="F199" s="57"/>
      <c r="G199" s="57"/>
      <c r="H199" s="57"/>
      <c r="I199" s="57"/>
      <c r="J199" s="57"/>
      <c r="K199" s="57"/>
      <c r="L199" s="57"/>
    </row>
    <row r="200" spans="3:12" x14ac:dyDescent="0.3">
      <c r="C200" s="57"/>
      <c r="D200" s="57"/>
      <c r="E200" s="57"/>
      <c r="F200" s="57"/>
      <c r="G200" s="57"/>
      <c r="H200" s="57"/>
      <c r="I200" s="57"/>
      <c r="J200" s="57"/>
      <c r="K200" s="57"/>
      <c r="L200" s="57"/>
    </row>
    <row r="201" spans="3:12" x14ac:dyDescent="0.3">
      <c r="C201" s="57"/>
      <c r="D201" s="57"/>
      <c r="E201" s="57"/>
      <c r="F201" s="57"/>
      <c r="G201" s="57"/>
      <c r="H201" s="57"/>
      <c r="I201" s="57"/>
      <c r="J201" s="57"/>
      <c r="K201" s="57"/>
      <c r="L201" s="57"/>
    </row>
    <row r="202" spans="3:12" x14ac:dyDescent="0.3">
      <c r="C202" s="57"/>
      <c r="D202" s="57"/>
      <c r="E202" s="57"/>
      <c r="F202" s="57"/>
      <c r="G202" s="57"/>
      <c r="H202" s="57"/>
      <c r="I202" s="57"/>
      <c r="J202" s="57"/>
      <c r="K202" s="57"/>
      <c r="L202" s="57"/>
    </row>
    <row r="203" spans="3:12" x14ac:dyDescent="0.3">
      <c r="C203" s="57"/>
      <c r="D203" s="57"/>
      <c r="E203" s="57"/>
      <c r="F203" s="57"/>
      <c r="G203" s="57"/>
      <c r="H203" s="57"/>
      <c r="I203" s="57"/>
      <c r="J203" s="57"/>
      <c r="K203" s="57"/>
      <c r="L203" s="57"/>
    </row>
    <row r="204" spans="3:12" x14ac:dyDescent="0.3">
      <c r="C204" s="57"/>
      <c r="D204" s="57"/>
      <c r="E204" s="57"/>
      <c r="F204" s="57"/>
      <c r="G204" s="57"/>
      <c r="H204" s="57"/>
      <c r="I204" s="57"/>
      <c r="J204" s="57"/>
      <c r="K204" s="57"/>
      <c r="L204" s="57"/>
    </row>
    <row r="205" spans="3:12" x14ac:dyDescent="0.3">
      <c r="C205" s="57"/>
      <c r="D205" s="57"/>
      <c r="E205" s="57"/>
      <c r="F205" s="57"/>
      <c r="G205" s="57"/>
      <c r="H205" s="57"/>
      <c r="I205" s="57"/>
      <c r="J205" s="57"/>
      <c r="K205" s="57"/>
      <c r="L205" s="57"/>
    </row>
    <row r="206" spans="3:12" x14ac:dyDescent="0.3">
      <c r="C206" s="57"/>
      <c r="D206" s="57"/>
      <c r="E206" s="57"/>
      <c r="F206" s="57"/>
      <c r="G206" s="57"/>
      <c r="H206" s="57"/>
      <c r="I206" s="57"/>
      <c r="J206" s="57"/>
      <c r="K206" s="57"/>
      <c r="L206" s="57"/>
    </row>
    <row r="207" spans="3:12" x14ac:dyDescent="0.3">
      <c r="C207" s="57"/>
      <c r="D207" s="57"/>
      <c r="E207" s="57"/>
      <c r="F207" s="57"/>
      <c r="G207" s="57"/>
      <c r="H207" s="57"/>
      <c r="I207" s="57"/>
      <c r="J207" s="57"/>
      <c r="K207" s="57"/>
      <c r="L207" s="57"/>
    </row>
    <row r="208" spans="3:12" x14ac:dyDescent="0.3">
      <c r="C208" s="57"/>
      <c r="D208" s="57"/>
      <c r="E208" s="57"/>
      <c r="F208" s="57"/>
      <c r="G208" s="57"/>
      <c r="H208" s="57"/>
      <c r="I208" s="57"/>
      <c r="J208" s="57"/>
      <c r="K208" s="57"/>
      <c r="L208" s="57"/>
    </row>
    <row r="209" spans="3:12" x14ac:dyDescent="0.3">
      <c r="C209" s="57"/>
      <c r="D209" s="57"/>
      <c r="E209" s="57"/>
      <c r="F209" s="57"/>
      <c r="G209" s="57"/>
      <c r="H209" s="57"/>
      <c r="I209" s="57"/>
      <c r="J209" s="57"/>
      <c r="K209" s="57"/>
      <c r="L209" s="57"/>
    </row>
    <row r="210" spans="3:12" x14ac:dyDescent="0.3">
      <c r="C210" s="57"/>
      <c r="D210" s="57"/>
      <c r="E210" s="57"/>
      <c r="F210" s="57"/>
      <c r="G210" s="57"/>
      <c r="H210" s="57"/>
      <c r="I210" s="57"/>
      <c r="J210" s="57"/>
      <c r="K210" s="57"/>
      <c r="L210" s="57"/>
    </row>
    <row r="211" spans="3:12" x14ac:dyDescent="0.3">
      <c r="C211" s="57"/>
      <c r="D211" s="57"/>
      <c r="E211" s="57"/>
      <c r="F211" s="57"/>
      <c r="G211" s="57"/>
      <c r="H211" s="57"/>
      <c r="I211" s="57"/>
      <c r="J211" s="57"/>
      <c r="K211" s="57"/>
      <c r="L211" s="57"/>
    </row>
    <row r="212" spans="3:12" x14ac:dyDescent="0.3">
      <c r="C212" s="57"/>
      <c r="D212" s="57"/>
      <c r="E212" s="57"/>
      <c r="F212" s="57"/>
      <c r="G212" s="57"/>
      <c r="H212" s="57"/>
      <c r="I212" s="57"/>
      <c r="J212" s="57"/>
      <c r="K212" s="57"/>
      <c r="L212" s="57"/>
    </row>
    <row r="213" spans="3:12" x14ac:dyDescent="0.3">
      <c r="C213" s="57"/>
      <c r="D213" s="57"/>
      <c r="E213" s="57"/>
      <c r="F213" s="57"/>
      <c r="G213" s="57"/>
      <c r="H213" s="57"/>
      <c r="I213" s="57"/>
      <c r="J213" s="57"/>
      <c r="K213" s="57"/>
      <c r="L213" s="57"/>
    </row>
    <row r="214" spans="3:12" x14ac:dyDescent="0.3">
      <c r="C214" s="57"/>
      <c r="D214" s="57"/>
      <c r="E214" s="57"/>
      <c r="F214" s="57"/>
      <c r="G214" s="57"/>
      <c r="H214" s="57"/>
      <c r="I214" s="57"/>
      <c r="J214" s="57"/>
      <c r="K214" s="57"/>
      <c r="L214" s="57"/>
    </row>
    <row r="215" spans="3:12" x14ac:dyDescent="0.3">
      <c r="C215" s="57"/>
      <c r="D215" s="57"/>
      <c r="E215" s="57"/>
      <c r="F215" s="57"/>
      <c r="G215" s="57"/>
      <c r="H215" s="57"/>
      <c r="I215" s="57"/>
      <c r="J215" s="57"/>
      <c r="K215" s="57"/>
      <c r="L215" s="57"/>
    </row>
    <row r="216" spans="3:12" x14ac:dyDescent="0.3">
      <c r="C216" s="57"/>
      <c r="D216" s="57"/>
      <c r="E216" s="57"/>
      <c r="F216" s="57"/>
      <c r="G216" s="57"/>
      <c r="H216" s="57"/>
      <c r="I216" s="57"/>
      <c r="J216" s="57"/>
      <c r="K216" s="57"/>
      <c r="L216" s="57"/>
    </row>
    <row r="217" spans="3:12" x14ac:dyDescent="0.3">
      <c r="C217" s="57"/>
      <c r="D217" s="57"/>
      <c r="E217" s="57"/>
      <c r="F217" s="57"/>
      <c r="G217" s="57"/>
      <c r="H217" s="57"/>
      <c r="I217" s="57"/>
      <c r="J217" s="57"/>
      <c r="K217" s="57"/>
      <c r="L217" s="57"/>
    </row>
    <row r="218" spans="3:12" x14ac:dyDescent="0.3">
      <c r="C218" s="57"/>
      <c r="D218" s="57"/>
      <c r="E218" s="57"/>
      <c r="F218" s="57"/>
      <c r="G218" s="57"/>
      <c r="H218" s="57"/>
      <c r="I218" s="57"/>
      <c r="J218" s="57"/>
      <c r="K218" s="57"/>
      <c r="L218" s="57"/>
    </row>
    <row r="219" spans="3:12" x14ac:dyDescent="0.3">
      <c r="C219" s="57"/>
      <c r="D219" s="57"/>
      <c r="E219" s="57"/>
      <c r="F219" s="57"/>
      <c r="G219" s="57"/>
      <c r="H219" s="57"/>
      <c r="I219" s="57"/>
      <c r="J219" s="57"/>
      <c r="K219" s="57"/>
      <c r="L219" s="57"/>
    </row>
    <row r="220" spans="3:12" x14ac:dyDescent="0.3">
      <c r="C220" s="57"/>
      <c r="D220" s="57"/>
      <c r="E220" s="57"/>
      <c r="F220" s="57"/>
      <c r="G220" s="57"/>
      <c r="H220" s="57"/>
      <c r="I220" s="57"/>
      <c r="J220" s="57"/>
      <c r="K220" s="57"/>
      <c r="L220" s="57"/>
    </row>
    <row r="221" spans="3:12" x14ac:dyDescent="0.3">
      <c r="C221" s="57"/>
      <c r="D221" s="57"/>
      <c r="E221" s="57"/>
      <c r="F221" s="57"/>
      <c r="G221" s="57"/>
      <c r="H221" s="57"/>
      <c r="I221" s="57"/>
      <c r="J221" s="57"/>
      <c r="K221" s="57"/>
      <c r="L221" s="57"/>
    </row>
    <row r="222" spans="3:12" x14ac:dyDescent="0.3">
      <c r="C222" s="57"/>
      <c r="D222" s="57"/>
      <c r="E222" s="57"/>
      <c r="F222" s="57"/>
      <c r="G222" s="57"/>
      <c r="H222" s="57"/>
      <c r="I222" s="57"/>
      <c r="J222" s="57"/>
      <c r="K222" s="57"/>
      <c r="L222" s="57"/>
    </row>
    <row r="223" spans="3:12" x14ac:dyDescent="0.3">
      <c r="C223" s="57"/>
      <c r="D223" s="57"/>
      <c r="E223" s="57"/>
      <c r="F223" s="57"/>
      <c r="G223" s="57"/>
      <c r="H223" s="57"/>
      <c r="I223" s="57"/>
      <c r="J223" s="57"/>
      <c r="K223" s="57"/>
      <c r="L223" s="57"/>
    </row>
    <row r="224" spans="3:12" x14ac:dyDescent="0.3">
      <c r="C224" s="57"/>
      <c r="D224" s="57"/>
      <c r="E224" s="57"/>
      <c r="F224" s="57"/>
      <c r="G224" s="57"/>
      <c r="H224" s="57"/>
      <c r="I224" s="57"/>
      <c r="J224" s="57"/>
      <c r="K224" s="57"/>
      <c r="L224" s="57"/>
    </row>
    <row r="225" spans="3:12" x14ac:dyDescent="0.3">
      <c r="C225" s="57"/>
      <c r="D225" s="57"/>
      <c r="E225" s="57"/>
      <c r="F225" s="57"/>
      <c r="G225" s="57"/>
      <c r="H225" s="57"/>
      <c r="I225" s="57"/>
      <c r="J225" s="57"/>
      <c r="K225" s="57"/>
      <c r="L225" s="57"/>
    </row>
    <row r="226" spans="3:12" x14ac:dyDescent="0.3">
      <c r="C226" s="57"/>
      <c r="D226" s="57"/>
      <c r="E226" s="57"/>
      <c r="F226" s="57"/>
      <c r="G226" s="57"/>
      <c r="H226" s="57"/>
      <c r="I226" s="57"/>
      <c r="J226" s="57"/>
      <c r="K226" s="57"/>
      <c r="L226" s="57"/>
    </row>
    <row r="227" spans="3:12" x14ac:dyDescent="0.3">
      <c r="C227" s="57"/>
      <c r="D227" s="57"/>
      <c r="E227" s="57"/>
      <c r="F227" s="57"/>
      <c r="G227" s="57"/>
      <c r="H227" s="57"/>
      <c r="I227" s="57"/>
      <c r="J227" s="57"/>
      <c r="K227" s="57"/>
      <c r="L227" s="57"/>
    </row>
    <row r="228" spans="3:12" x14ac:dyDescent="0.3">
      <c r="C228" s="57"/>
      <c r="D228" s="57"/>
      <c r="E228" s="57"/>
      <c r="F228" s="57"/>
      <c r="G228" s="57"/>
      <c r="H228" s="57"/>
      <c r="I228" s="57"/>
      <c r="J228" s="57"/>
      <c r="K228" s="57"/>
      <c r="L228" s="57"/>
    </row>
    <row r="229" spans="3:12" x14ac:dyDescent="0.3">
      <c r="C229" s="57"/>
      <c r="D229" s="57"/>
      <c r="E229" s="57"/>
      <c r="F229" s="57"/>
      <c r="G229" s="57"/>
      <c r="H229" s="57"/>
      <c r="I229" s="57"/>
      <c r="J229" s="57"/>
      <c r="K229" s="57"/>
      <c r="L229" s="57"/>
    </row>
    <row r="230" spans="3:12" x14ac:dyDescent="0.3">
      <c r="C230" s="57"/>
      <c r="D230" s="57"/>
      <c r="E230" s="57"/>
      <c r="F230" s="57"/>
      <c r="G230" s="57"/>
      <c r="H230" s="57"/>
      <c r="I230" s="57"/>
      <c r="J230" s="57"/>
      <c r="K230" s="57"/>
      <c r="L230" s="57"/>
    </row>
    <row r="231" spans="3:12" x14ac:dyDescent="0.3">
      <c r="C231" s="57"/>
      <c r="D231" s="57"/>
      <c r="E231" s="57"/>
      <c r="F231" s="57"/>
      <c r="G231" s="57"/>
      <c r="H231" s="57"/>
      <c r="I231" s="57"/>
      <c r="J231" s="57"/>
      <c r="K231" s="57"/>
      <c r="L231" s="57"/>
    </row>
    <row r="232" spans="3:12" x14ac:dyDescent="0.3">
      <c r="C232" s="57"/>
      <c r="D232" s="57"/>
      <c r="E232" s="57"/>
      <c r="F232" s="57"/>
      <c r="G232" s="57"/>
      <c r="H232" s="57"/>
      <c r="I232" s="57"/>
      <c r="J232" s="57"/>
      <c r="K232" s="57"/>
      <c r="L232" s="57"/>
    </row>
    <row r="233" spans="3:12" x14ac:dyDescent="0.3">
      <c r="C233" s="57"/>
      <c r="D233" s="57"/>
      <c r="E233" s="57"/>
      <c r="F233" s="57"/>
      <c r="G233" s="57"/>
      <c r="H233" s="57"/>
      <c r="I233" s="57"/>
      <c r="J233" s="57"/>
      <c r="K233" s="57"/>
      <c r="L233" s="57"/>
    </row>
    <row r="234" spans="3:12" x14ac:dyDescent="0.3">
      <c r="C234" s="57"/>
      <c r="D234" s="57"/>
      <c r="E234" s="57"/>
      <c r="F234" s="57"/>
      <c r="G234" s="57"/>
      <c r="H234" s="57"/>
      <c r="I234" s="57"/>
      <c r="J234" s="57"/>
      <c r="K234" s="57"/>
      <c r="L234" s="57"/>
    </row>
    <row r="235" spans="3:12" x14ac:dyDescent="0.3">
      <c r="C235" s="57"/>
      <c r="D235" s="57"/>
      <c r="E235" s="57"/>
      <c r="F235" s="57"/>
      <c r="G235" s="57"/>
      <c r="H235" s="57"/>
      <c r="I235" s="57"/>
      <c r="J235" s="57"/>
      <c r="K235" s="57"/>
      <c r="L235" s="57"/>
    </row>
    <row r="236" spans="3:12" x14ac:dyDescent="0.3">
      <c r="C236" s="57"/>
      <c r="D236" s="57"/>
      <c r="E236" s="57"/>
      <c r="F236" s="57"/>
      <c r="G236" s="57"/>
      <c r="H236" s="57"/>
      <c r="I236" s="57"/>
      <c r="J236" s="57"/>
      <c r="K236" s="57"/>
      <c r="L236" s="57"/>
    </row>
    <row r="237" spans="3:12" x14ac:dyDescent="0.3">
      <c r="C237" s="57"/>
      <c r="D237" s="57"/>
      <c r="E237" s="57"/>
      <c r="F237" s="57"/>
      <c r="G237" s="57"/>
      <c r="H237" s="57"/>
      <c r="I237" s="57"/>
      <c r="J237" s="57"/>
      <c r="K237" s="57"/>
      <c r="L237" s="57"/>
    </row>
    <row r="238" spans="3:12" x14ac:dyDescent="0.3">
      <c r="C238" s="57"/>
      <c r="D238" s="57"/>
      <c r="E238" s="57"/>
      <c r="F238" s="57"/>
      <c r="G238" s="57"/>
      <c r="H238" s="57"/>
      <c r="I238" s="57"/>
      <c r="J238" s="57"/>
      <c r="K238" s="57"/>
      <c r="L238" s="57"/>
    </row>
    <row r="239" spans="3:12" x14ac:dyDescent="0.3">
      <c r="C239" s="57"/>
      <c r="D239" s="57"/>
      <c r="E239" s="57"/>
      <c r="F239" s="57"/>
      <c r="G239" s="57"/>
      <c r="H239" s="57"/>
      <c r="I239" s="57"/>
      <c r="J239" s="57"/>
      <c r="K239" s="57"/>
      <c r="L239" s="57"/>
    </row>
    <row r="240" spans="3:12" x14ac:dyDescent="0.3">
      <c r="C240" s="57"/>
      <c r="D240" s="57"/>
      <c r="E240" s="57"/>
      <c r="F240" s="57"/>
      <c r="G240" s="57"/>
      <c r="H240" s="57"/>
      <c r="I240" s="57"/>
      <c r="J240" s="57"/>
      <c r="K240" s="57"/>
      <c r="L240" s="57"/>
    </row>
    <row r="241" spans="3:12" x14ac:dyDescent="0.3">
      <c r="C241" s="57"/>
      <c r="D241" s="57"/>
      <c r="E241" s="57"/>
      <c r="F241" s="57"/>
      <c r="G241" s="57"/>
      <c r="H241" s="57"/>
      <c r="I241" s="57"/>
      <c r="J241" s="57"/>
      <c r="K241" s="57"/>
      <c r="L241" s="57"/>
    </row>
    <row r="242" spans="3:12" x14ac:dyDescent="0.3">
      <c r="C242" s="57"/>
      <c r="D242" s="57"/>
      <c r="E242" s="57"/>
      <c r="F242" s="57"/>
      <c r="G242" s="57"/>
      <c r="H242" s="57"/>
      <c r="I242" s="57"/>
      <c r="J242" s="57"/>
      <c r="K242" s="57"/>
      <c r="L242" s="57"/>
    </row>
    <row r="243" spans="3:12" x14ac:dyDescent="0.3">
      <c r="C243" s="57"/>
      <c r="D243" s="57"/>
      <c r="E243" s="57"/>
      <c r="F243" s="57"/>
      <c r="G243" s="57"/>
      <c r="H243" s="57"/>
      <c r="I243" s="57"/>
      <c r="J243" s="57"/>
      <c r="K243" s="57"/>
      <c r="L243" s="57"/>
    </row>
    <row r="244" spans="3:12" x14ac:dyDescent="0.3">
      <c r="C244" s="57"/>
      <c r="D244" s="57"/>
      <c r="E244" s="57"/>
      <c r="F244" s="57"/>
      <c r="G244" s="57"/>
      <c r="H244" s="57"/>
      <c r="I244" s="57"/>
      <c r="J244" s="57"/>
      <c r="K244" s="57"/>
      <c r="L244" s="57"/>
    </row>
    <row r="245" spans="3:12" x14ac:dyDescent="0.3">
      <c r="C245" s="57"/>
      <c r="D245" s="57"/>
      <c r="E245" s="57"/>
      <c r="F245" s="57"/>
      <c r="G245" s="57"/>
      <c r="H245" s="57"/>
      <c r="I245" s="57"/>
      <c r="J245" s="57"/>
      <c r="K245" s="57"/>
      <c r="L245" s="57"/>
    </row>
    <row r="246" spans="3:12" x14ac:dyDescent="0.3">
      <c r="C246" s="57"/>
      <c r="D246" s="57"/>
      <c r="E246" s="57"/>
      <c r="F246" s="57"/>
      <c r="G246" s="57"/>
      <c r="H246" s="57"/>
      <c r="I246" s="57"/>
      <c r="J246" s="57"/>
      <c r="K246" s="57"/>
      <c r="L246" s="57"/>
    </row>
    <row r="247" spans="3:12" x14ac:dyDescent="0.3">
      <c r="C247" s="57"/>
      <c r="D247" s="57"/>
      <c r="E247" s="57"/>
      <c r="F247" s="57"/>
      <c r="G247" s="57"/>
      <c r="H247" s="57"/>
      <c r="I247" s="57"/>
      <c r="J247" s="57"/>
      <c r="K247" s="57"/>
      <c r="L247" s="57"/>
    </row>
    <row r="248" spans="3:12" x14ac:dyDescent="0.3">
      <c r="C248" s="57"/>
      <c r="D248" s="57"/>
      <c r="E248" s="57"/>
      <c r="F248" s="57"/>
      <c r="G248" s="57"/>
      <c r="H248" s="57"/>
      <c r="I248" s="57"/>
      <c r="J248" s="57"/>
      <c r="K248" s="57"/>
      <c r="L248" s="57"/>
    </row>
    <row r="249" spans="3:12" x14ac:dyDescent="0.3">
      <c r="C249" s="57"/>
      <c r="D249" s="57"/>
      <c r="E249" s="57"/>
      <c r="F249" s="57"/>
      <c r="G249" s="57"/>
      <c r="H249" s="57"/>
      <c r="I249" s="57"/>
      <c r="J249" s="57"/>
      <c r="K249" s="57"/>
      <c r="L249" s="57"/>
    </row>
    <row r="250" spans="3:12" x14ac:dyDescent="0.3">
      <c r="C250" s="57"/>
      <c r="D250" s="57"/>
      <c r="E250" s="57"/>
      <c r="F250" s="57"/>
      <c r="G250" s="57"/>
      <c r="H250" s="57"/>
      <c r="I250" s="57"/>
      <c r="J250" s="57"/>
      <c r="K250" s="57"/>
      <c r="L250" s="57"/>
    </row>
    <row r="251" spans="3:12" x14ac:dyDescent="0.3">
      <c r="C251" s="57"/>
      <c r="D251" s="57"/>
      <c r="E251" s="57"/>
      <c r="F251" s="57"/>
      <c r="G251" s="57"/>
      <c r="H251" s="57"/>
      <c r="I251" s="57"/>
      <c r="J251" s="57"/>
      <c r="K251" s="57"/>
      <c r="L251" s="57"/>
    </row>
    <row r="252" spans="3:12" x14ac:dyDescent="0.3">
      <c r="C252" s="57"/>
      <c r="D252" s="57"/>
      <c r="E252" s="57"/>
      <c r="F252" s="57"/>
      <c r="G252" s="57"/>
      <c r="H252" s="57"/>
      <c r="I252" s="57"/>
      <c r="J252" s="57"/>
      <c r="K252" s="57"/>
      <c r="L252" s="57"/>
    </row>
    <row r="253" spans="3:12" x14ac:dyDescent="0.3">
      <c r="C253" s="57"/>
      <c r="D253" s="57"/>
      <c r="E253" s="57"/>
      <c r="F253" s="57"/>
      <c r="G253" s="57"/>
      <c r="H253" s="57"/>
      <c r="I253" s="57"/>
      <c r="J253" s="57"/>
      <c r="K253" s="57"/>
      <c r="L253" s="57"/>
    </row>
    <row r="254" spans="3:12" x14ac:dyDescent="0.3">
      <c r="C254" s="57"/>
      <c r="D254" s="57"/>
      <c r="E254" s="57"/>
      <c r="F254" s="57"/>
      <c r="G254" s="57"/>
      <c r="H254" s="57"/>
      <c r="I254" s="57"/>
      <c r="J254" s="57"/>
      <c r="K254" s="57"/>
      <c r="L254" s="57"/>
    </row>
    <row r="255" spans="3:12" x14ac:dyDescent="0.3">
      <c r="C255" s="57"/>
      <c r="D255" s="57"/>
      <c r="E255" s="57"/>
      <c r="F255" s="57"/>
      <c r="G255" s="57"/>
      <c r="H255" s="57"/>
      <c r="I255" s="57"/>
      <c r="J255" s="57"/>
      <c r="K255" s="57"/>
      <c r="L255" s="57"/>
    </row>
    <row r="256" spans="3:12" x14ac:dyDescent="0.3">
      <c r="C256" s="57"/>
      <c r="D256" s="57"/>
      <c r="E256" s="57"/>
      <c r="F256" s="57"/>
      <c r="G256" s="57"/>
      <c r="H256" s="57"/>
      <c r="I256" s="57"/>
      <c r="J256" s="57"/>
      <c r="K256" s="57"/>
      <c r="L256" s="57"/>
    </row>
    <row r="257" spans="3:12" x14ac:dyDescent="0.3">
      <c r="C257" s="57"/>
      <c r="D257" s="57"/>
      <c r="E257" s="57"/>
      <c r="F257" s="57"/>
      <c r="G257" s="57"/>
      <c r="H257" s="57"/>
      <c r="I257" s="57"/>
      <c r="J257" s="57"/>
      <c r="K257" s="57"/>
      <c r="L257" s="57"/>
    </row>
    <row r="258" spans="3:12" x14ac:dyDescent="0.3">
      <c r="C258" s="57"/>
      <c r="D258" s="57"/>
      <c r="E258" s="57"/>
      <c r="F258" s="57"/>
      <c r="G258" s="57"/>
      <c r="H258" s="57"/>
      <c r="I258" s="57"/>
      <c r="J258" s="57"/>
      <c r="K258" s="57"/>
      <c r="L258" s="57"/>
    </row>
    <row r="259" spans="3:12" x14ac:dyDescent="0.3">
      <c r="C259" s="57"/>
      <c r="D259" s="57"/>
      <c r="E259" s="57"/>
      <c r="F259" s="57"/>
      <c r="G259" s="57"/>
      <c r="H259" s="57"/>
      <c r="I259" s="57"/>
      <c r="J259" s="57"/>
      <c r="K259" s="57"/>
      <c r="L259" s="57"/>
    </row>
    <row r="260" spans="3:12" x14ac:dyDescent="0.3">
      <c r="C260" s="57"/>
      <c r="D260" s="57"/>
      <c r="E260" s="57"/>
      <c r="F260" s="57"/>
      <c r="G260" s="57"/>
      <c r="H260" s="57"/>
      <c r="I260" s="57"/>
      <c r="J260" s="57"/>
      <c r="K260" s="57"/>
      <c r="L260" s="57"/>
    </row>
    <row r="261" spans="3:12" x14ac:dyDescent="0.3">
      <c r="C261" s="57"/>
      <c r="D261" s="57"/>
      <c r="E261" s="57"/>
      <c r="F261" s="57"/>
      <c r="G261" s="57"/>
      <c r="H261" s="57"/>
      <c r="I261" s="57"/>
      <c r="J261" s="57"/>
      <c r="K261" s="57"/>
      <c r="L261" s="57"/>
    </row>
    <row r="262" spans="3:12" x14ac:dyDescent="0.3">
      <c r="C262" s="57"/>
      <c r="D262" s="57"/>
      <c r="E262" s="57"/>
      <c r="F262" s="57"/>
      <c r="G262" s="57"/>
      <c r="H262" s="57"/>
      <c r="I262" s="57"/>
      <c r="J262" s="57"/>
      <c r="K262" s="57"/>
      <c r="L262" s="57"/>
    </row>
    <row r="263" spans="3:12" x14ac:dyDescent="0.3">
      <c r="C263" s="57"/>
      <c r="D263" s="57"/>
      <c r="E263" s="57"/>
      <c r="F263" s="57"/>
      <c r="G263" s="57"/>
      <c r="H263" s="57"/>
      <c r="I263" s="57"/>
      <c r="J263" s="57"/>
      <c r="K263" s="57"/>
      <c r="L263" s="57"/>
    </row>
    <row r="264" spans="3:12" x14ac:dyDescent="0.3">
      <c r="C264" s="57"/>
      <c r="D264" s="57"/>
      <c r="E264" s="57"/>
      <c r="F264" s="57"/>
      <c r="G264" s="57"/>
      <c r="H264" s="57"/>
      <c r="I264" s="57"/>
      <c r="J264" s="57"/>
      <c r="K264" s="57"/>
      <c r="L264" s="57"/>
    </row>
    <row r="265" spans="3:12" x14ac:dyDescent="0.3">
      <c r="C265" s="57"/>
      <c r="D265" s="57"/>
      <c r="E265" s="57"/>
      <c r="F265" s="57"/>
      <c r="G265" s="57"/>
      <c r="H265" s="57"/>
      <c r="I265" s="57"/>
      <c r="J265" s="57"/>
      <c r="K265" s="57"/>
      <c r="L265" s="57"/>
    </row>
    <row r="266" spans="3:12" x14ac:dyDescent="0.3">
      <c r="C266" s="57"/>
      <c r="D266" s="57"/>
      <c r="E266" s="57"/>
      <c r="F266" s="57"/>
      <c r="G266" s="57"/>
      <c r="H266" s="57"/>
      <c r="I266" s="57"/>
      <c r="J266" s="57"/>
      <c r="K266" s="57"/>
      <c r="L266" s="57"/>
    </row>
    <row r="267" spans="3:12" x14ac:dyDescent="0.3">
      <c r="C267" s="57"/>
      <c r="D267" s="57"/>
      <c r="E267" s="57"/>
      <c r="F267" s="57"/>
      <c r="G267" s="57"/>
      <c r="H267" s="57"/>
      <c r="I267" s="57"/>
      <c r="J267" s="57"/>
      <c r="K267" s="57"/>
      <c r="L267" s="57"/>
    </row>
    <row r="268" spans="3:12" x14ac:dyDescent="0.3">
      <c r="C268" s="57"/>
      <c r="D268" s="57"/>
      <c r="E268" s="57"/>
      <c r="F268" s="57"/>
      <c r="G268" s="57"/>
      <c r="H268" s="57"/>
      <c r="I268" s="57"/>
      <c r="J268" s="57"/>
      <c r="K268" s="57"/>
      <c r="L268" s="57"/>
    </row>
    <row r="269" spans="3:12" x14ac:dyDescent="0.3">
      <c r="C269" s="57"/>
      <c r="D269" s="57"/>
      <c r="E269" s="57"/>
      <c r="F269" s="57"/>
      <c r="G269" s="57"/>
      <c r="H269" s="57"/>
      <c r="I269" s="57"/>
      <c r="J269" s="57"/>
      <c r="K269" s="57"/>
      <c r="L269" s="57"/>
    </row>
    <row r="270" spans="3:12" x14ac:dyDescent="0.3">
      <c r="C270" s="57"/>
      <c r="D270" s="57"/>
      <c r="E270" s="57"/>
      <c r="F270" s="57"/>
      <c r="G270" s="57"/>
      <c r="H270" s="57"/>
      <c r="I270" s="57"/>
      <c r="J270" s="57"/>
      <c r="K270" s="57"/>
      <c r="L270" s="57"/>
    </row>
    <row r="271" spans="3:12" x14ac:dyDescent="0.3">
      <c r="C271" s="57"/>
      <c r="D271" s="57"/>
      <c r="E271" s="57"/>
      <c r="F271" s="57"/>
      <c r="G271" s="57"/>
      <c r="H271" s="57"/>
      <c r="I271" s="57"/>
      <c r="J271" s="57"/>
      <c r="K271" s="57"/>
      <c r="L271" s="57"/>
    </row>
    <row r="272" spans="3:12" x14ac:dyDescent="0.3">
      <c r="C272" s="57"/>
      <c r="D272" s="57"/>
      <c r="E272" s="57"/>
      <c r="F272" s="57"/>
      <c r="G272" s="57"/>
      <c r="H272" s="57"/>
      <c r="I272" s="57"/>
      <c r="J272" s="57"/>
      <c r="K272" s="57"/>
      <c r="L272" s="57"/>
    </row>
    <row r="273" spans="3:12" x14ac:dyDescent="0.3">
      <c r="C273" s="57"/>
      <c r="D273" s="57"/>
      <c r="E273" s="57"/>
      <c r="F273" s="57"/>
      <c r="G273" s="57"/>
      <c r="H273" s="57"/>
      <c r="I273" s="57"/>
      <c r="J273" s="57"/>
      <c r="K273" s="57"/>
      <c r="L273" s="57"/>
    </row>
    <row r="274" spans="3:12" x14ac:dyDescent="0.3">
      <c r="C274" s="57"/>
      <c r="D274" s="57"/>
      <c r="E274" s="57"/>
      <c r="F274" s="57"/>
      <c r="G274" s="57"/>
      <c r="H274" s="57"/>
      <c r="I274" s="57"/>
      <c r="J274" s="57"/>
      <c r="K274" s="57"/>
      <c r="L274" s="57"/>
    </row>
    <row r="275" spans="3:12" x14ac:dyDescent="0.3">
      <c r="C275" s="57"/>
      <c r="D275" s="57"/>
      <c r="E275" s="57"/>
      <c r="F275" s="57"/>
      <c r="G275" s="57"/>
      <c r="H275" s="57"/>
      <c r="I275" s="57"/>
      <c r="J275" s="57"/>
      <c r="K275" s="57"/>
      <c r="L275" s="57"/>
    </row>
    <row r="276" spans="3:12" x14ac:dyDescent="0.3">
      <c r="C276" s="57"/>
      <c r="D276" s="57"/>
      <c r="E276" s="57"/>
      <c r="F276" s="57"/>
      <c r="G276" s="57"/>
      <c r="H276" s="57"/>
      <c r="I276" s="57"/>
      <c r="J276" s="57"/>
      <c r="K276" s="57"/>
      <c r="L276" s="57"/>
    </row>
    <row r="277" spans="3:12" x14ac:dyDescent="0.3">
      <c r="C277" s="57"/>
      <c r="D277" s="57"/>
      <c r="E277" s="57"/>
      <c r="F277" s="57"/>
      <c r="G277" s="57"/>
      <c r="H277" s="57"/>
      <c r="I277" s="57"/>
      <c r="J277" s="57"/>
      <c r="K277" s="57"/>
      <c r="L277" s="57"/>
    </row>
    <row r="278" spans="3:12" x14ac:dyDescent="0.3">
      <c r="C278" s="57"/>
      <c r="D278" s="57"/>
      <c r="E278" s="57"/>
      <c r="F278" s="57"/>
      <c r="G278" s="57"/>
      <c r="H278" s="57"/>
      <c r="I278" s="57"/>
      <c r="J278" s="57"/>
      <c r="K278" s="57"/>
      <c r="L278" s="57"/>
    </row>
    <row r="279" spans="3:12" x14ac:dyDescent="0.3">
      <c r="C279" s="57"/>
      <c r="D279" s="57"/>
      <c r="E279" s="57"/>
      <c r="F279" s="57"/>
      <c r="G279" s="57"/>
      <c r="H279" s="57"/>
      <c r="I279" s="57"/>
      <c r="J279" s="57"/>
      <c r="K279" s="57"/>
      <c r="L279" s="57"/>
    </row>
    <row r="280" spans="3:12" x14ac:dyDescent="0.3">
      <c r="C280" s="57"/>
      <c r="D280" s="57"/>
      <c r="E280" s="57"/>
      <c r="F280" s="57"/>
      <c r="G280" s="57"/>
      <c r="H280" s="57"/>
      <c r="I280" s="57"/>
      <c r="J280" s="57"/>
      <c r="K280" s="57"/>
      <c r="L280" s="57"/>
    </row>
    <row r="281" spans="3:12" x14ac:dyDescent="0.3">
      <c r="C281" s="57"/>
      <c r="D281" s="57"/>
      <c r="E281" s="57"/>
      <c r="F281" s="57"/>
      <c r="G281" s="57"/>
      <c r="H281" s="57"/>
      <c r="I281" s="57"/>
      <c r="J281" s="57"/>
      <c r="K281" s="57"/>
      <c r="L281" s="57"/>
    </row>
    <row r="282" spans="3:12" x14ac:dyDescent="0.3">
      <c r="C282" s="57"/>
      <c r="D282" s="57"/>
      <c r="E282" s="57"/>
      <c r="F282" s="57"/>
      <c r="G282" s="57"/>
      <c r="H282" s="57"/>
      <c r="I282" s="57"/>
      <c r="J282" s="57"/>
      <c r="K282" s="57"/>
      <c r="L282" s="57"/>
    </row>
    <row r="283" spans="3:12" x14ac:dyDescent="0.3">
      <c r="C283" s="57"/>
      <c r="D283" s="57"/>
      <c r="E283" s="57"/>
      <c r="F283" s="57"/>
      <c r="G283" s="57"/>
      <c r="H283" s="57"/>
      <c r="I283" s="57"/>
      <c r="J283" s="57"/>
      <c r="K283" s="57"/>
      <c r="L283" s="57"/>
    </row>
    <row r="284" spans="3:12" x14ac:dyDescent="0.3">
      <c r="C284" s="57"/>
      <c r="D284" s="57"/>
      <c r="E284" s="57"/>
      <c r="F284" s="57"/>
      <c r="G284" s="57"/>
      <c r="H284" s="57"/>
      <c r="I284" s="57"/>
      <c r="J284" s="57"/>
      <c r="K284" s="57"/>
      <c r="L284" s="57"/>
    </row>
    <row r="285" spans="3:12" x14ac:dyDescent="0.3">
      <c r="C285" s="57"/>
      <c r="D285" s="57"/>
      <c r="E285" s="57"/>
      <c r="F285" s="57"/>
      <c r="G285" s="57"/>
      <c r="H285" s="57"/>
      <c r="I285" s="57"/>
      <c r="J285" s="57"/>
      <c r="K285" s="57"/>
      <c r="L285" s="57"/>
    </row>
    <row r="286" spans="3:12" x14ac:dyDescent="0.3">
      <c r="C286" s="57"/>
      <c r="D286" s="57"/>
      <c r="E286" s="57"/>
      <c r="F286" s="57"/>
      <c r="G286" s="57"/>
      <c r="H286" s="57"/>
      <c r="I286" s="57"/>
      <c r="J286" s="57"/>
      <c r="K286" s="57"/>
      <c r="L286" s="57"/>
    </row>
    <row r="287" spans="3:12" x14ac:dyDescent="0.3">
      <c r="C287" s="57"/>
      <c r="D287" s="57"/>
      <c r="E287" s="57"/>
      <c r="F287" s="57"/>
      <c r="G287" s="57"/>
      <c r="H287" s="57"/>
      <c r="I287" s="57"/>
      <c r="J287" s="57"/>
      <c r="K287" s="57"/>
      <c r="L287" s="57"/>
    </row>
    <row r="288" spans="3:12" x14ac:dyDescent="0.3">
      <c r="C288" s="57"/>
      <c r="D288" s="57"/>
      <c r="E288" s="57"/>
      <c r="F288" s="57"/>
      <c r="G288" s="57"/>
      <c r="H288" s="57"/>
      <c r="I288" s="57"/>
      <c r="J288" s="57"/>
      <c r="K288" s="57"/>
      <c r="L288" s="57"/>
    </row>
    <row r="289" spans="3:12" x14ac:dyDescent="0.3">
      <c r="C289" s="57"/>
      <c r="D289" s="57"/>
      <c r="E289" s="57"/>
      <c r="F289" s="57"/>
      <c r="G289" s="57"/>
      <c r="H289" s="57"/>
      <c r="I289" s="57"/>
      <c r="J289" s="57"/>
      <c r="K289" s="57"/>
      <c r="L289" s="57"/>
    </row>
    <row r="290" spans="3:12" x14ac:dyDescent="0.3">
      <c r="C290" s="57"/>
      <c r="D290" s="57"/>
      <c r="E290" s="57"/>
      <c r="F290" s="57"/>
      <c r="G290" s="57"/>
      <c r="H290" s="57"/>
      <c r="I290" s="57"/>
      <c r="J290" s="57"/>
      <c r="K290" s="57"/>
      <c r="L290" s="57"/>
    </row>
    <row r="291" spans="3:12" x14ac:dyDescent="0.3">
      <c r="C291" s="57"/>
      <c r="D291" s="57"/>
      <c r="E291" s="57"/>
      <c r="F291" s="57"/>
      <c r="G291" s="57"/>
      <c r="H291" s="57"/>
      <c r="I291" s="57"/>
      <c r="J291" s="57"/>
      <c r="K291" s="57"/>
      <c r="L291" s="57"/>
    </row>
    <row r="292" spans="3:12" x14ac:dyDescent="0.3">
      <c r="C292" s="57"/>
      <c r="D292" s="57"/>
      <c r="E292" s="57"/>
      <c r="F292" s="57"/>
      <c r="G292" s="57"/>
      <c r="H292" s="57"/>
      <c r="I292" s="57"/>
      <c r="J292" s="57"/>
      <c r="K292" s="57"/>
      <c r="L292" s="57"/>
    </row>
    <row r="293" spans="3:12" x14ac:dyDescent="0.3">
      <c r="C293" s="57"/>
      <c r="D293" s="57"/>
      <c r="E293" s="57"/>
      <c r="F293" s="57"/>
      <c r="G293" s="57"/>
      <c r="H293" s="57"/>
      <c r="I293" s="57"/>
      <c r="J293" s="57"/>
      <c r="K293" s="57"/>
      <c r="L293" s="57"/>
    </row>
    <row r="294" spans="3:12" x14ac:dyDescent="0.3">
      <c r="C294" s="57"/>
      <c r="D294" s="57"/>
      <c r="E294" s="57"/>
      <c r="F294" s="57"/>
      <c r="G294" s="57"/>
      <c r="H294" s="57"/>
      <c r="I294" s="57"/>
      <c r="J294" s="57"/>
      <c r="K294" s="57"/>
      <c r="L294" s="57"/>
    </row>
    <row r="295" spans="3:12" x14ac:dyDescent="0.3">
      <c r="C295" s="57"/>
      <c r="D295" s="57"/>
      <c r="E295" s="57"/>
      <c r="F295" s="57"/>
      <c r="G295" s="57"/>
      <c r="H295" s="57"/>
      <c r="I295" s="57"/>
      <c r="J295" s="57"/>
      <c r="K295" s="57"/>
      <c r="L295" s="57"/>
    </row>
    <row r="296" spans="3:12" x14ac:dyDescent="0.3">
      <c r="C296" s="57"/>
      <c r="D296" s="57"/>
      <c r="E296" s="57"/>
      <c r="F296" s="57"/>
      <c r="G296" s="57"/>
      <c r="H296" s="57"/>
      <c r="I296" s="57"/>
      <c r="J296" s="57"/>
      <c r="K296" s="57"/>
      <c r="L296" s="57"/>
    </row>
    <row r="297" spans="3:12" x14ac:dyDescent="0.3">
      <c r="C297" s="57"/>
      <c r="D297" s="57"/>
      <c r="E297" s="57"/>
      <c r="F297" s="57"/>
      <c r="G297" s="57"/>
      <c r="H297" s="57"/>
      <c r="I297" s="57"/>
      <c r="J297" s="57"/>
      <c r="K297" s="57"/>
      <c r="L297" s="57"/>
    </row>
    <row r="298" spans="3:12" x14ac:dyDescent="0.3">
      <c r="C298" s="57"/>
      <c r="D298" s="57"/>
      <c r="E298" s="57"/>
      <c r="F298" s="57"/>
      <c r="G298" s="57"/>
      <c r="H298" s="57"/>
      <c r="I298" s="57"/>
      <c r="J298" s="57"/>
      <c r="K298" s="57"/>
      <c r="L298" s="57"/>
    </row>
    <row r="299" spans="3:12" x14ac:dyDescent="0.3">
      <c r="C299" s="57"/>
      <c r="D299" s="57"/>
      <c r="E299" s="57"/>
      <c r="F299" s="57"/>
      <c r="G299" s="57"/>
      <c r="H299" s="57"/>
      <c r="I299" s="57"/>
      <c r="J299" s="57"/>
      <c r="K299" s="57"/>
      <c r="L299" s="57"/>
    </row>
    <row r="300" spans="3:12" x14ac:dyDescent="0.3">
      <c r="C300" s="57"/>
      <c r="D300" s="57"/>
      <c r="E300" s="57"/>
      <c r="F300" s="57"/>
      <c r="G300" s="57"/>
      <c r="H300" s="57"/>
      <c r="I300" s="57"/>
      <c r="J300" s="57"/>
      <c r="K300" s="57"/>
      <c r="L300" s="57"/>
    </row>
    <row r="301" spans="3:12" x14ac:dyDescent="0.3">
      <c r="C301" s="57"/>
      <c r="D301" s="57"/>
      <c r="E301" s="57"/>
      <c r="F301" s="57"/>
      <c r="G301" s="57"/>
      <c r="H301" s="57"/>
      <c r="I301" s="57"/>
      <c r="J301" s="57"/>
      <c r="K301" s="57"/>
      <c r="L301" s="57"/>
    </row>
    <row r="302" spans="3:12" x14ac:dyDescent="0.3">
      <c r="C302" s="57"/>
      <c r="D302" s="57"/>
      <c r="E302" s="57"/>
      <c r="F302" s="57"/>
      <c r="G302" s="57"/>
      <c r="H302" s="57"/>
      <c r="I302" s="57"/>
      <c r="J302" s="57"/>
      <c r="K302" s="57"/>
      <c r="L302" s="57"/>
    </row>
    <row r="303" spans="3:12" x14ac:dyDescent="0.3">
      <c r="C303" s="57"/>
      <c r="D303" s="57"/>
      <c r="E303" s="57"/>
      <c r="F303" s="57"/>
      <c r="G303" s="57"/>
      <c r="H303" s="57"/>
      <c r="I303" s="57"/>
      <c r="J303" s="57"/>
      <c r="K303" s="57"/>
      <c r="L303" s="57"/>
    </row>
    <row r="304" spans="3:12" x14ac:dyDescent="0.3">
      <c r="C304" s="57"/>
      <c r="D304" s="57"/>
      <c r="E304" s="57"/>
      <c r="F304" s="57"/>
      <c r="G304" s="57"/>
      <c r="H304" s="57"/>
      <c r="I304" s="57"/>
      <c r="J304" s="57"/>
      <c r="K304" s="57"/>
      <c r="L304" s="57"/>
    </row>
    <row r="305" spans="3:12" x14ac:dyDescent="0.3">
      <c r="C305" s="57"/>
      <c r="D305" s="57"/>
      <c r="E305" s="57"/>
      <c r="F305" s="57"/>
      <c r="G305" s="57"/>
      <c r="H305" s="57"/>
      <c r="I305" s="57"/>
      <c r="J305" s="57"/>
      <c r="K305" s="57"/>
      <c r="L305" s="57"/>
    </row>
    <row r="306" spans="3:12" x14ac:dyDescent="0.3">
      <c r="C306" s="57"/>
      <c r="D306" s="57"/>
      <c r="E306" s="57"/>
      <c r="F306" s="57"/>
      <c r="G306" s="57"/>
      <c r="H306" s="57"/>
      <c r="I306" s="57"/>
      <c r="J306" s="57"/>
      <c r="K306" s="57"/>
      <c r="L306" s="57"/>
    </row>
    <row r="307" spans="3:12" x14ac:dyDescent="0.3">
      <c r="C307" s="57"/>
      <c r="D307" s="57"/>
      <c r="E307" s="57"/>
      <c r="F307" s="57"/>
      <c r="G307" s="57"/>
      <c r="H307" s="57"/>
      <c r="I307" s="57"/>
      <c r="J307" s="57"/>
      <c r="K307" s="57"/>
      <c r="L307" s="57"/>
    </row>
    <row r="308" spans="3:12" x14ac:dyDescent="0.3">
      <c r="C308" s="57"/>
      <c r="D308" s="57"/>
      <c r="E308" s="57"/>
      <c r="F308" s="57"/>
      <c r="G308" s="57"/>
      <c r="H308" s="57"/>
      <c r="I308" s="57"/>
      <c r="J308" s="57"/>
      <c r="K308" s="57"/>
      <c r="L308" s="57"/>
    </row>
    <row r="309" spans="3:12" x14ac:dyDescent="0.3">
      <c r="C309" s="57"/>
      <c r="D309" s="57"/>
      <c r="E309" s="57"/>
      <c r="F309" s="57"/>
      <c r="G309" s="57"/>
      <c r="H309" s="57"/>
      <c r="I309" s="57"/>
      <c r="J309" s="57"/>
      <c r="K309" s="57"/>
      <c r="L309" s="57"/>
    </row>
    <row r="310" spans="3:12" x14ac:dyDescent="0.3">
      <c r="C310" s="57"/>
      <c r="D310" s="57"/>
      <c r="E310" s="57"/>
      <c r="F310" s="57"/>
      <c r="G310" s="57"/>
      <c r="H310" s="57"/>
      <c r="I310" s="57"/>
      <c r="J310" s="57"/>
      <c r="K310" s="57"/>
      <c r="L310" s="57"/>
    </row>
    <row r="311" spans="3:12" x14ac:dyDescent="0.3">
      <c r="C311" s="57"/>
      <c r="D311" s="57"/>
      <c r="E311" s="57"/>
      <c r="F311" s="57"/>
      <c r="G311" s="57"/>
      <c r="H311" s="57"/>
      <c r="I311" s="57"/>
      <c r="J311" s="57"/>
      <c r="K311" s="57"/>
      <c r="L311" s="57"/>
    </row>
    <row r="312" spans="3:12" x14ac:dyDescent="0.3">
      <c r="C312" s="57"/>
      <c r="D312" s="57"/>
      <c r="E312" s="57"/>
      <c r="F312" s="57"/>
      <c r="G312" s="57"/>
      <c r="H312" s="57"/>
      <c r="I312" s="57"/>
      <c r="J312" s="57"/>
      <c r="K312" s="57"/>
      <c r="L312" s="57"/>
    </row>
    <row r="313" spans="3:12" x14ac:dyDescent="0.3">
      <c r="C313" s="57"/>
      <c r="D313" s="57"/>
      <c r="E313" s="57"/>
      <c r="F313" s="57"/>
      <c r="G313" s="57"/>
      <c r="H313" s="57"/>
      <c r="I313" s="57"/>
      <c r="J313" s="57"/>
      <c r="K313" s="57"/>
      <c r="L313" s="57"/>
    </row>
    <row r="314" spans="3:12" x14ac:dyDescent="0.3">
      <c r="C314" s="57"/>
      <c r="D314" s="57"/>
      <c r="E314" s="57"/>
      <c r="F314" s="57"/>
      <c r="G314" s="57"/>
      <c r="H314" s="57"/>
      <c r="I314" s="57"/>
      <c r="J314" s="57"/>
      <c r="K314" s="57"/>
      <c r="L314" s="57"/>
    </row>
    <row r="315" spans="3:12" x14ac:dyDescent="0.3">
      <c r="C315" s="57"/>
      <c r="D315" s="57"/>
      <c r="E315" s="57"/>
      <c r="F315" s="57"/>
      <c r="G315" s="57"/>
      <c r="H315" s="57"/>
      <c r="I315" s="57"/>
      <c r="J315" s="57"/>
      <c r="K315" s="57"/>
      <c r="L315" s="57"/>
    </row>
    <row r="316" spans="3:12" x14ac:dyDescent="0.3">
      <c r="C316" s="57"/>
      <c r="D316" s="57"/>
      <c r="E316" s="57"/>
      <c r="F316" s="57"/>
      <c r="G316" s="57"/>
      <c r="H316" s="57"/>
      <c r="I316" s="57"/>
      <c r="J316" s="57"/>
      <c r="K316" s="57"/>
      <c r="L316" s="57"/>
    </row>
    <row r="317" spans="3:12" x14ac:dyDescent="0.3">
      <c r="C317" s="57"/>
      <c r="D317" s="57"/>
      <c r="E317" s="57"/>
      <c r="F317" s="57"/>
      <c r="G317" s="57"/>
      <c r="H317" s="57"/>
      <c r="I317" s="57"/>
      <c r="J317" s="57"/>
      <c r="K317" s="57"/>
      <c r="L317" s="57"/>
    </row>
    <row r="318" spans="3:12" x14ac:dyDescent="0.3">
      <c r="C318" s="57"/>
      <c r="D318" s="57"/>
      <c r="E318" s="57"/>
      <c r="F318" s="57"/>
      <c r="G318" s="57"/>
      <c r="H318" s="57"/>
      <c r="I318" s="57"/>
      <c r="J318" s="57"/>
      <c r="K318" s="57"/>
      <c r="L318" s="57"/>
    </row>
    <row r="319" spans="3:12" x14ac:dyDescent="0.3">
      <c r="C319" s="57"/>
      <c r="D319" s="57"/>
      <c r="E319" s="57"/>
      <c r="F319" s="57"/>
      <c r="G319" s="57"/>
      <c r="H319" s="57"/>
      <c r="I319" s="57"/>
      <c r="J319" s="57"/>
      <c r="K319" s="57"/>
      <c r="L319" s="57"/>
    </row>
    <row r="320" spans="3:12" x14ac:dyDescent="0.3">
      <c r="C320" s="57"/>
      <c r="D320" s="57"/>
      <c r="E320" s="57"/>
      <c r="F320" s="57"/>
      <c r="G320" s="57"/>
      <c r="H320" s="57"/>
      <c r="I320" s="57"/>
      <c r="J320" s="57"/>
      <c r="K320" s="57"/>
      <c r="L320" s="57"/>
    </row>
    <row r="321" spans="3:12" x14ac:dyDescent="0.3">
      <c r="C321" s="57"/>
      <c r="D321" s="57"/>
      <c r="E321" s="57"/>
      <c r="F321" s="57"/>
      <c r="G321" s="57"/>
      <c r="H321" s="57"/>
      <c r="I321" s="57"/>
      <c r="J321" s="57"/>
      <c r="K321" s="57"/>
      <c r="L321" s="57"/>
    </row>
    <row r="322" spans="3:12" x14ac:dyDescent="0.3">
      <c r="C322" s="57"/>
      <c r="D322" s="57"/>
      <c r="E322" s="57"/>
      <c r="F322" s="57"/>
      <c r="G322" s="57"/>
      <c r="H322" s="57"/>
      <c r="I322" s="57"/>
      <c r="J322" s="57"/>
      <c r="K322" s="57"/>
      <c r="L322" s="57"/>
    </row>
    <row r="323" spans="3:12" x14ac:dyDescent="0.3">
      <c r="C323" s="57"/>
      <c r="D323" s="57"/>
      <c r="E323" s="57"/>
      <c r="F323" s="57"/>
      <c r="G323" s="57"/>
      <c r="H323" s="57"/>
      <c r="I323" s="57"/>
      <c r="J323" s="57"/>
      <c r="K323" s="57"/>
      <c r="L323" s="57"/>
    </row>
    <row r="324" spans="3:12" x14ac:dyDescent="0.3">
      <c r="C324" s="57"/>
      <c r="D324" s="57"/>
      <c r="E324" s="57"/>
      <c r="F324" s="57"/>
      <c r="G324" s="57"/>
      <c r="H324" s="57"/>
      <c r="I324" s="57"/>
      <c r="J324" s="57"/>
      <c r="K324" s="57"/>
      <c r="L324" s="57"/>
    </row>
    <row r="325" spans="3:12" x14ac:dyDescent="0.3">
      <c r="C325" s="57"/>
      <c r="D325" s="57"/>
      <c r="E325" s="57"/>
      <c r="F325" s="57"/>
      <c r="G325" s="57"/>
      <c r="H325" s="57"/>
      <c r="I325" s="57"/>
      <c r="J325" s="57"/>
      <c r="K325" s="57"/>
      <c r="L325" s="57"/>
    </row>
    <row r="326" spans="3:12" x14ac:dyDescent="0.3">
      <c r="C326" s="57"/>
      <c r="D326" s="57"/>
      <c r="E326" s="57"/>
      <c r="F326" s="57"/>
      <c r="G326" s="57"/>
      <c r="H326" s="57"/>
      <c r="I326" s="57"/>
      <c r="J326" s="57"/>
      <c r="K326" s="57"/>
      <c r="L326" s="57"/>
    </row>
    <row r="327" spans="3:12" x14ac:dyDescent="0.3">
      <c r="C327" s="57"/>
      <c r="D327" s="57"/>
      <c r="E327" s="57"/>
      <c r="F327" s="57"/>
      <c r="G327" s="57"/>
      <c r="H327" s="57"/>
      <c r="I327" s="57"/>
      <c r="J327" s="57"/>
      <c r="K327" s="57"/>
      <c r="L327" s="57"/>
    </row>
    <row r="328" spans="3:12" x14ac:dyDescent="0.3">
      <c r="C328" s="57"/>
      <c r="D328" s="57"/>
      <c r="E328" s="57"/>
      <c r="F328" s="57"/>
      <c r="G328" s="57"/>
      <c r="H328" s="57"/>
      <c r="I328" s="57"/>
      <c r="J328" s="57"/>
      <c r="K328" s="57"/>
      <c r="L328" s="57"/>
    </row>
    <row r="329" spans="3:12" x14ac:dyDescent="0.3">
      <c r="C329" s="57"/>
      <c r="D329" s="57"/>
      <c r="E329" s="57"/>
      <c r="F329" s="57"/>
      <c r="G329" s="57"/>
      <c r="H329" s="57"/>
      <c r="I329" s="57"/>
      <c r="J329" s="57"/>
      <c r="K329" s="57"/>
      <c r="L329" s="57"/>
    </row>
    <row r="330" spans="3:12" x14ac:dyDescent="0.3">
      <c r="C330" s="57"/>
      <c r="D330" s="57"/>
      <c r="E330" s="57"/>
      <c r="F330" s="57"/>
      <c r="G330" s="57"/>
      <c r="H330" s="57"/>
      <c r="I330" s="57"/>
      <c r="J330" s="57"/>
      <c r="K330" s="57"/>
      <c r="L330" s="57"/>
    </row>
    <row r="331" spans="3:12" x14ac:dyDescent="0.3">
      <c r="C331" s="57"/>
      <c r="D331" s="57"/>
      <c r="E331" s="57"/>
      <c r="F331" s="57"/>
      <c r="G331" s="57"/>
      <c r="H331" s="57"/>
      <c r="I331" s="57"/>
      <c r="J331" s="57"/>
      <c r="K331" s="57"/>
      <c r="L331" s="57"/>
    </row>
    <row r="332" spans="3:12" x14ac:dyDescent="0.3">
      <c r="C332" s="57"/>
      <c r="D332" s="57"/>
      <c r="E332" s="57"/>
      <c r="F332" s="57"/>
      <c r="G332" s="57"/>
      <c r="H332" s="57"/>
      <c r="I332" s="57"/>
      <c r="J332" s="57"/>
      <c r="K332" s="57"/>
      <c r="L332" s="57"/>
    </row>
    <row r="333" spans="3:12" x14ac:dyDescent="0.3">
      <c r="C333" s="57"/>
      <c r="D333" s="57"/>
      <c r="E333" s="57"/>
      <c r="F333" s="57"/>
      <c r="G333" s="57"/>
      <c r="H333" s="57"/>
      <c r="I333" s="57"/>
      <c r="J333" s="57"/>
      <c r="K333" s="57"/>
      <c r="L333" s="57"/>
    </row>
    <row r="334" spans="3:12" x14ac:dyDescent="0.3">
      <c r="C334" s="57"/>
      <c r="D334" s="57"/>
      <c r="E334" s="57"/>
      <c r="F334" s="57"/>
      <c r="G334" s="57"/>
      <c r="H334" s="57"/>
      <c r="I334" s="57"/>
      <c r="J334" s="57"/>
      <c r="K334" s="57"/>
      <c r="L334" s="57"/>
    </row>
    <row r="335" spans="3:12" x14ac:dyDescent="0.3">
      <c r="C335" s="57"/>
      <c r="D335" s="57"/>
      <c r="E335" s="57"/>
      <c r="F335" s="57"/>
      <c r="G335" s="57"/>
      <c r="H335" s="57"/>
      <c r="I335" s="57"/>
      <c r="J335" s="57"/>
      <c r="K335" s="57"/>
      <c r="L335" s="57"/>
    </row>
    <row r="336" spans="3:12" x14ac:dyDescent="0.3">
      <c r="C336" s="57"/>
      <c r="D336" s="57"/>
      <c r="E336" s="57"/>
      <c r="F336" s="57"/>
      <c r="G336" s="57"/>
      <c r="H336" s="57"/>
      <c r="I336" s="57"/>
      <c r="J336" s="57"/>
      <c r="K336" s="57"/>
      <c r="L336" s="57"/>
    </row>
    <row r="337" spans="3:12" x14ac:dyDescent="0.3">
      <c r="C337" s="57"/>
      <c r="D337" s="57"/>
      <c r="E337" s="57"/>
      <c r="F337" s="57"/>
      <c r="G337" s="57"/>
      <c r="H337" s="57"/>
      <c r="I337" s="57"/>
      <c r="J337" s="57"/>
      <c r="K337" s="57"/>
      <c r="L337" s="57"/>
    </row>
    <row r="338" spans="3:12" x14ac:dyDescent="0.3">
      <c r="C338" s="57"/>
      <c r="D338" s="57"/>
      <c r="E338" s="57"/>
      <c r="F338" s="57"/>
      <c r="G338" s="57"/>
      <c r="H338" s="57"/>
      <c r="I338" s="57"/>
      <c r="J338" s="57"/>
      <c r="K338" s="57"/>
      <c r="L338" s="57"/>
    </row>
    <row r="339" spans="3:12" x14ac:dyDescent="0.3">
      <c r="C339" s="57"/>
      <c r="D339" s="57"/>
      <c r="E339" s="57"/>
      <c r="F339" s="57"/>
      <c r="G339" s="57"/>
      <c r="H339" s="57"/>
      <c r="I339" s="57"/>
      <c r="J339" s="57"/>
      <c r="K339" s="57"/>
      <c r="L339" s="57"/>
    </row>
    <row r="340" spans="3:12" x14ac:dyDescent="0.3">
      <c r="C340" s="57"/>
      <c r="D340" s="57"/>
      <c r="E340" s="57"/>
      <c r="F340" s="57"/>
      <c r="G340" s="57"/>
      <c r="H340" s="57"/>
      <c r="I340" s="57"/>
      <c r="J340" s="57"/>
      <c r="K340" s="57"/>
      <c r="L340" s="57"/>
    </row>
    <row r="341" spans="3:12" x14ac:dyDescent="0.3">
      <c r="C341" s="57"/>
      <c r="D341" s="57"/>
      <c r="E341" s="57"/>
      <c r="F341" s="57"/>
      <c r="G341" s="57"/>
      <c r="H341" s="57"/>
      <c r="I341" s="57"/>
      <c r="J341" s="57"/>
      <c r="K341" s="57"/>
      <c r="L341" s="57"/>
    </row>
    <row r="342" spans="3:12" x14ac:dyDescent="0.3">
      <c r="C342" s="57"/>
      <c r="D342" s="57"/>
      <c r="E342" s="57"/>
      <c r="F342" s="57"/>
      <c r="G342" s="57"/>
      <c r="H342" s="57"/>
      <c r="I342" s="57"/>
      <c r="J342" s="57"/>
      <c r="K342" s="57"/>
      <c r="L342" s="57"/>
    </row>
    <row r="343" spans="3:12" x14ac:dyDescent="0.3">
      <c r="C343" s="57"/>
      <c r="D343" s="57"/>
      <c r="E343" s="57"/>
      <c r="F343" s="57"/>
      <c r="G343" s="57"/>
      <c r="H343" s="57"/>
      <c r="I343" s="57"/>
      <c r="J343" s="57"/>
      <c r="K343" s="57"/>
      <c r="L343" s="57"/>
    </row>
    <row r="344" spans="3:12" x14ac:dyDescent="0.3">
      <c r="C344" s="57"/>
      <c r="D344" s="57"/>
      <c r="E344" s="57"/>
      <c r="F344" s="57"/>
      <c r="G344" s="57"/>
      <c r="H344" s="57"/>
      <c r="I344" s="57"/>
      <c r="J344" s="57"/>
      <c r="K344" s="57"/>
      <c r="L344" s="57"/>
    </row>
    <row r="345" spans="3:12" x14ac:dyDescent="0.3">
      <c r="C345" s="57"/>
      <c r="D345" s="57"/>
      <c r="E345" s="57"/>
      <c r="F345" s="57"/>
      <c r="G345" s="57"/>
      <c r="H345" s="57"/>
      <c r="I345" s="57"/>
      <c r="J345" s="57"/>
      <c r="K345" s="57"/>
      <c r="L345" s="57"/>
    </row>
    <row r="346" spans="3:12" x14ac:dyDescent="0.3">
      <c r="C346" s="57"/>
      <c r="D346" s="57"/>
      <c r="E346" s="57"/>
      <c r="F346" s="57"/>
      <c r="G346" s="57"/>
      <c r="H346" s="57"/>
      <c r="I346" s="57"/>
      <c r="J346" s="57"/>
      <c r="K346" s="57"/>
      <c r="L346" s="57"/>
    </row>
    <row r="347" spans="3:12" x14ac:dyDescent="0.3">
      <c r="C347" s="57"/>
      <c r="D347" s="57"/>
      <c r="E347" s="57"/>
      <c r="F347" s="57"/>
      <c r="G347" s="57"/>
      <c r="H347" s="57"/>
      <c r="I347" s="57"/>
      <c r="J347" s="57"/>
      <c r="K347" s="57"/>
      <c r="L347" s="57"/>
    </row>
    <row r="348" spans="3:12" x14ac:dyDescent="0.3">
      <c r="C348" s="57"/>
      <c r="D348" s="57"/>
      <c r="E348" s="57"/>
      <c r="F348" s="57"/>
      <c r="G348" s="57"/>
      <c r="H348" s="57"/>
      <c r="I348" s="57"/>
      <c r="J348" s="57"/>
      <c r="K348" s="57"/>
      <c r="L348" s="57"/>
    </row>
    <row r="349" spans="3:12" x14ac:dyDescent="0.3">
      <c r="C349" s="57"/>
      <c r="D349" s="57"/>
      <c r="E349" s="57"/>
      <c r="F349" s="57"/>
      <c r="G349" s="57"/>
      <c r="H349" s="57"/>
      <c r="I349" s="57"/>
      <c r="J349" s="57"/>
      <c r="K349" s="57"/>
      <c r="L349" s="57"/>
    </row>
    <row r="350" spans="3:12" x14ac:dyDescent="0.3">
      <c r="C350" s="57"/>
      <c r="D350" s="57"/>
      <c r="E350" s="57"/>
      <c r="F350" s="57"/>
      <c r="G350" s="57"/>
      <c r="H350" s="57"/>
      <c r="I350" s="57"/>
      <c r="J350" s="57"/>
      <c r="K350" s="57"/>
      <c r="L350" s="57"/>
    </row>
    <row r="351" spans="3:12" x14ac:dyDescent="0.3">
      <c r="C351" s="57"/>
      <c r="D351" s="57"/>
      <c r="E351" s="57"/>
      <c r="F351" s="57"/>
      <c r="G351" s="57"/>
      <c r="H351" s="57"/>
      <c r="I351" s="57"/>
      <c r="J351" s="57"/>
      <c r="K351" s="57"/>
      <c r="L351" s="57"/>
    </row>
    <row r="352" spans="3:12" x14ac:dyDescent="0.3">
      <c r="C352" s="57"/>
      <c r="D352" s="57"/>
      <c r="E352" s="57"/>
      <c r="F352" s="57"/>
      <c r="G352" s="57"/>
      <c r="H352" s="57"/>
      <c r="I352" s="57"/>
      <c r="J352" s="57"/>
      <c r="K352" s="57"/>
      <c r="L352" s="57"/>
    </row>
    <row r="353" spans="3:12" x14ac:dyDescent="0.3">
      <c r="C353" s="57"/>
      <c r="D353" s="57"/>
      <c r="E353" s="57"/>
      <c r="F353" s="57"/>
      <c r="G353" s="57"/>
      <c r="H353" s="57"/>
      <c r="I353" s="57"/>
      <c r="J353" s="57"/>
      <c r="K353" s="57"/>
      <c r="L353" s="57"/>
    </row>
    <row r="354" spans="3:12" x14ac:dyDescent="0.3">
      <c r="C354" s="57"/>
      <c r="D354" s="57"/>
      <c r="E354" s="57"/>
      <c r="F354" s="57"/>
      <c r="G354" s="57"/>
      <c r="H354" s="57"/>
      <c r="I354" s="57"/>
      <c r="J354" s="57"/>
      <c r="K354" s="57"/>
      <c r="L354" s="57"/>
    </row>
    <row r="355" spans="3:12" x14ac:dyDescent="0.3">
      <c r="C355" s="57"/>
      <c r="D355" s="57"/>
      <c r="E355" s="57"/>
      <c r="F355" s="57"/>
      <c r="G355" s="57"/>
      <c r="H355" s="57"/>
      <c r="I355" s="57"/>
      <c r="J355" s="57"/>
      <c r="K355" s="57"/>
      <c r="L355" s="57"/>
    </row>
    <row r="356" spans="3:12" x14ac:dyDescent="0.3">
      <c r="C356" s="57"/>
      <c r="D356" s="57"/>
      <c r="E356" s="57"/>
      <c r="F356" s="57"/>
      <c r="G356" s="57"/>
      <c r="H356" s="57"/>
      <c r="I356" s="57"/>
      <c r="J356" s="57"/>
      <c r="K356" s="57"/>
      <c r="L356" s="57"/>
    </row>
    <row r="357" spans="3:12" x14ac:dyDescent="0.3">
      <c r="C357" s="57"/>
      <c r="D357" s="57"/>
      <c r="E357" s="57"/>
      <c r="F357" s="57"/>
      <c r="G357" s="57"/>
      <c r="H357" s="57"/>
      <c r="I357" s="57"/>
      <c r="J357" s="57"/>
      <c r="K357" s="57"/>
      <c r="L357" s="57"/>
    </row>
    <row r="358" spans="3:12" x14ac:dyDescent="0.3">
      <c r="C358" s="57"/>
      <c r="D358" s="57"/>
      <c r="E358" s="57"/>
      <c r="F358" s="57"/>
      <c r="G358" s="57"/>
      <c r="H358" s="57"/>
      <c r="I358" s="57"/>
      <c r="J358" s="57"/>
      <c r="K358" s="57"/>
      <c r="L358" s="57"/>
    </row>
    <row r="359" spans="3:12" x14ac:dyDescent="0.3">
      <c r="C359" s="57"/>
      <c r="D359" s="57"/>
      <c r="E359" s="57"/>
      <c r="F359" s="57"/>
      <c r="G359" s="57"/>
      <c r="H359" s="57"/>
      <c r="I359" s="57"/>
      <c r="J359" s="57"/>
      <c r="K359" s="57"/>
      <c r="L359" s="57"/>
    </row>
    <row r="360" spans="3:12" x14ac:dyDescent="0.3">
      <c r="C360" s="57"/>
      <c r="D360" s="57"/>
      <c r="E360" s="57"/>
      <c r="F360" s="57"/>
      <c r="G360" s="57"/>
      <c r="H360" s="57"/>
      <c r="I360" s="57"/>
      <c r="J360" s="57"/>
      <c r="K360" s="57"/>
      <c r="L360" s="57"/>
    </row>
    <row r="361" spans="3:12" x14ac:dyDescent="0.3">
      <c r="C361" s="57"/>
      <c r="D361" s="57"/>
      <c r="E361" s="57"/>
      <c r="F361" s="57"/>
      <c r="G361" s="57"/>
      <c r="H361" s="57"/>
      <c r="I361" s="57"/>
      <c r="J361" s="57"/>
      <c r="K361" s="57"/>
      <c r="L361" s="57"/>
    </row>
    <row r="362" spans="3:12" x14ac:dyDescent="0.3">
      <c r="C362" s="57"/>
      <c r="D362" s="57"/>
      <c r="E362" s="57"/>
      <c r="F362" s="57"/>
      <c r="G362" s="57"/>
      <c r="H362" s="57"/>
      <c r="I362" s="57"/>
      <c r="J362" s="57"/>
      <c r="K362" s="57"/>
      <c r="L362" s="57"/>
    </row>
    <row r="363" spans="3:12" x14ac:dyDescent="0.3">
      <c r="C363" s="57"/>
      <c r="D363" s="57"/>
      <c r="E363" s="57"/>
      <c r="F363" s="57"/>
      <c r="G363" s="57"/>
      <c r="H363" s="57"/>
      <c r="I363" s="57"/>
      <c r="J363" s="57"/>
      <c r="K363" s="57"/>
      <c r="L363" s="57"/>
    </row>
    <row r="364" spans="3:12" x14ac:dyDescent="0.3">
      <c r="C364" s="57"/>
      <c r="D364" s="57"/>
      <c r="E364" s="57"/>
      <c r="F364" s="57"/>
      <c r="G364" s="57"/>
      <c r="H364" s="57"/>
      <c r="I364" s="57"/>
      <c r="J364" s="57"/>
      <c r="K364" s="57"/>
      <c r="L364" s="57"/>
    </row>
    <row r="365" spans="3:12" x14ac:dyDescent="0.3">
      <c r="C365" s="57"/>
      <c r="D365" s="57"/>
      <c r="E365" s="57"/>
      <c r="F365" s="57"/>
      <c r="G365" s="57"/>
      <c r="H365" s="57"/>
      <c r="I365" s="57"/>
      <c r="J365" s="57"/>
      <c r="K365" s="57"/>
      <c r="L365" s="57"/>
    </row>
    <row r="366" spans="3:12" x14ac:dyDescent="0.3">
      <c r="C366" s="57"/>
      <c r="D366" s="57"/>
      <c r="E366" s="57"/>
      <c r="F366" s="57"/>
      <c r="G366" s="57"/>
      <c r="H366" s="57"/>
      <c r="I366" s="57"/>
      <c r="J366" s="57"/>
      <c r="K366" s="57"/>
      <c r="L366" s="57"/>
    </row>
    <row r="367" spans="3:12" x14ac:dyDescent="0.3">
      <c r="C367" s="57"/>
      <c r="D367" s="57"/>
      <c r="E367" s="57"/>
      <c r="F367" s="57"/>
      <c r="G367" s="57"/>
      <c r="H367" s="57"/>
      <c r="I367" s="57"/>
      <c r="J367" s="57"/>
      <c r="K367" s="57"/>
      <c r="L367" s="57"/>
    </row>
    <row r="368" spans="3:12" x14ac:dyDescent="0.3">
      <c r="C368" s="57"/>
      <c r="D368" s="57"/>
      <c r="E368" s="57"/>
      <c r="F368" s="57"/>
      <c r="G368" s="57"/>
      <c r="H368" s="57"/>
      <c r="I368" s="57"/>
      <c r="J368" s="57"/>
      <c r="K368" s="57"/>
      <c r="L368" s="57"/>
    </row>
    <row r="369" spans="3:12" x14ac:dyDescent="0.3">
      <c r="C369" s="57"/>
      <c r="D369" s="57"/>
      <c r="E369" s="57"/>
      <c r="F369" s="57"/>
      <c r="G369" s="57"/>
      <c r="H369" s="57"/>
      <c r="I369" s="57"/>
      <c r="J369" s="57"/>
      <c r="K369" s="57"/>
      <c r="L369" s="57"/>
    </row>
    <row r="370" spans="3:12" x14ac:dyDescent="0.3">
      <c r="C370" s="57"/>
      <c r="D370" s="57"/>
      <c r="E370" s="57"/>
      <c r="F370" s="57"/>
      <c r="G370" s="57"/>
      <c r="H370" s="57"/>
      <c r="I370" s="57"/>
      <c r="J370" s="57"/>
      <c r="K370" s="57"/>
      <c r="L370" s="57"/>
    </row>
    <row r="371" spans="3:12" x14ac:dyDescent="0.3">
      <c r="C371" s="57"/>
      <c r="D371" s="57"/>
      <c r="E371" s="57"/>
      <c r="F371" s="57"/>
      <c r="G371" s="57"/>
      <c r="H371" s="57"/>
      <c r="I371" s="57"/>
      <c r="J371" s="57"/>
      <c r="K371" s="57"/>
      <c r="L371" s="57"/>
    </row>
    <row r="372" spans="3:12" x14ac:dyDescent="0.3">
      <c r="C372" s="57"/>
      <c r="D372" s="57"/>
      <c r="E372" s="57"/>
      <c r="F372" s="57"/>
      <c r="G372" s="57"/>
      <c r="H372" s="57"/>
      <c r="I372" s="57"/>
      <c r="J372" s="57"/>
      <c r="K372" s="57"/>
      <c r="L372" s="57"/>
    </row>
    <row r="373" spans="3:12" x14ac:dyDescent="0.3">
      <c r="C373" s="57"/>
      <c r="D373" s="57"/>
      <c r="E373" s="57"/>
      <c r="F373" s="57"/>
      <c r="G373" s="57"/>
      <c r="H373" s="57"/>
      <c r="I373" s="57"/>
      <c r="J373" s="57"/>
      <c r="K373" s="57"/>
      <c r="L373" s="57"/>
    </row>
    <row r="374" spans="3:12" x14ac:dyDescent="0.3">
      <c r="C374" s="57"/>
      <c r="D374" s="57"/>
      <c r="E374" s="57"/>
      <c r="F374" s="57"/>
      <c r="G374" s="57"/>
      <c r="H374" s="57"/>
      <c r="I374" s="57"/>
      <c r="J374" s="57"/>
      <c r="K374" s="57"/>
      <c r="L374" s="57"/>
    </row>
    <row r="375" spans="3:12" x14ac:dyDescent="0.3">
      <c r="C375" s="57"/>
      <c r="D375" s="57"/>
      <c r="E375" s="57"/>
      <c r="F375" s="57"/>
      <c r="G375" s="57"/>
      <c r="H375" s="57"/>
      <c r="I375" s="57"/>
      <c r="J375" s="57"/>
      <c r="K375" s="57"/>
      <c r="L375" s="57"/>
    </row>
    <row r="376" spans="3:12" x14ac:dyDescent="0.3">
      <c r="C376" s="57"/>
      <c r="D376" s="57"/>
      <c r="E376" s="57"/>
      <c r="F376" s="57"/>
      <c r="G376" s="57"/>
      <c r="H376" s="57"/>
      <c r="I376" s="57"/>
      <c r="J376" s="57"/>
      <c r="K376" s="57"/>
      <c r="L376" s="57"/>
    </row>
    <row r="377" spans="3:12" x14ac:dyDescent="0.3">
      <c r="C377" s="57"/>
      <c r="D377" s="57"/>
      <c r="E377" s="57"/>
      <c r="F377" s="57"/>
      <c r="G377" s="57"/>
      <c r="H377" s="57"/>
      <c r="I377" s="57"/>
      <c r="J377" s="57"/>
      <c r="K377" s="57"/>
      <c r="L377" s="57"/>
    </row>
    <row r="378" spans="3:12" x14ac:dyDescent="0.3">
      <c r="C378" s="57"/>
      <c r="D378" s="57"/>
      <c r="E378" s="57"/>
      <c r="F378" s="57"/>
      <c r="G378" s="57"/>
      <c r="H378" s="57"/>
      <c r="I378" s="57"/>
      <c r="J378" s="57"/>
      <c r="K378" s="57"/>
      <c r="L378" s="57"/>
    </row>
    <row r="379" spans="3:12" x14ac:dyDescent="0.3">
      <c r="C379" s="57"/>
      <c r="D379" s="57"/>
      <c r="E379" s="57"/>
      <c r="F379" s="57"/>
      <c r="G379" s="57"/>
      <c r="H379" s="57"/>
      <c r="I379" s="57"/>
      <c r="J379" s="57"/>
      <c r="K379" s="57"/>
      <c r="L379" s="57"/>
    </row>
    <row r="380" spans="3:12" x14ac:dyDescent="0.3">
      <c r="C380" s="57"/>
      <c r="D380" s="57"/>
      <c r="E380" s="57"/>
      <c r="F380" s="57"/>
      <c r="G380" s="57"/>
      <c r="H380" s="57"/>
      <c r="I380" s="57"/>
      <c r="J380" s="57"/>
      <c r="K380" s="57"/>
      <c r="L380" s="57"/>
    </row>
    <row r="381" spans="3:12" x14ac:dyDescent="0.3">
      <c r="C381" s="57"/>
      <c r="D381" s="57"/>
      <c r="E381" s="57"/>
      <c r="F381" s="57"/>
      <c r="G381" s="57"/>
      <c r="H381" s="57"/>
      <c r="I381" s="57"/>
      <c r="J381" s="57"/>
      <c r="K381" s="57"/>
      <c r="L381" s="57"/>
    </row>
    <row r="382" spans="3:12" x14ac:dyDescent="0.3">
      <c r="C382" s="57"/>
      <c r="D382" s="57"/>
      <c r="E382" s="57"/>
      <c r="F382" s="57"/>
      <c r="G382" s="57"/>
      <c r="H382" s="57"/>
      <c r="I382" s="57"/>
      <c r="J382" s="57"/>
      <c r="K382" s="57"/>
      <c r="L382" s="57"/>
    </row>
    <row r="383" spans="3:12" x14ac:dyDescent="0.3">
      <c r="C383" s="57"/>
      <c r="D383" s="57"/>
      <c r="E383" s="57"/>
      <c r="F383" s="57"/>
      <c r="G383" s="57"/>
      <c r="H383" s="57"/>
      <c r="I383" s="57"/>
      <c r="J383" s="57"/>
      <c r="K383" s="57"/>
      <c r="L383" s="57"/>
    </row>
    <row r="384" spans="3:12" x14ac:dyDescent="0.3">
      <c r="C384" s="57"/>
      <c r="D384" s="57"/>
      <c r="E384" s="57"/>
      <c r="F384" s="57"/>
      <c r="G384" s="57"/>
      <c r="H384" s="57"/>
      <c r="I384" s="57"/>
      <c r="J384" s="57"/>
      <c r="K384" s="57"/>
      <c r="L384" s="57"/>
    </row>
    <row r="385" spans="3:12" x14ac:dyDescent="0.3">
      <c r="C385" s="57"/>
      <c r="D385" s="57"/>
      <c r="E385" s="57"/>
      <c r="F385" s="57"/>
      <c r="G385" s="57"/>
      <c r="H385" s="57"/>
      <c r="I385" s="57"/>
      <c r="J385" s="57"/>
      <c r="K385" s="57"/>
      <c r="L385" s="57"/>
    </row>
    <row r="386" spans="3:12" x14ac:dyDescent="0.3">
      <c r="C386" s="57"/>
      <c r="D386" s="57"/>
      <c r="E386" s="57"/>
      <c r="F386" s="57"/>
      <c r="G386" s="57"/>
      <c r="H386" s="57"/>
      <c r="I386" s="57"/>
      <c r="J386" s="57"/>
      <c r="K386" s="57"/>
      <c r="L386" s="57"/>
    </row>
    <row r="387" spans="3:12" x14ac:dyDescent="0.3">
      <c r="C387" s="57"/>
      <c r="D387" s="57"/>
      <c r="E387" s="57"/>
      <c r="F387" s="57"/>
      <c r="G387" s="57"/>
      <c r="H387" s="57"/>
      <c r="I387" s="57"/>
      <c r="J387" s="57"/>
      <c r="K387" s="57"/>
      <c r="L387" s="57"/>
    </row>
    <row r="388" spans="3:12" x14ac:dyDescent="0.3">
      <c r="C388" s="57"/>
      <c r="D388" s="57"/>
      <c r="E388" s="57"/>
      <c r="F388" s="57"/>
      <c r="G388" s="57"/>
      <c r="H388" s="57"/>
      <c r="I388" s="57"/>
      <c r="J388" s="57"/>
      <c r="K388" s="57"/>
      <c r="L388" s="57"/>
    </row>
    <row r="389" spans="3:12" x14ac:dyDescent="0.3">
      <c r="C389" s="57"/>
      <c r="D389" s="57"/>
      <c r="E389" s="57"/>
      <c r="F389" s="57"/>
      <c r="G389" s="57"/>
      <c r="H389" s="57"/>
      <c r="I389" s="57"/>
      <c r="J389" s="57"/>
      <c r="K389" s="57"/>
      <c r="L389" s="57"/>
    </row>
    <row r="390" spans="3:12" x14ac:dyDescent="0.3">
      <c r="C390" s="57"/>
      <c r="D390" s="57"/>
      <c r="E390" s="57"/>
      <c r="F390" s="57"/>
      <c r="G390" s="57"/>
      <c r="H390" s="57"/>
      <c r="I390" s="57"/>
      <c r="J390" s="57"/>
      <c r="K390" s="57"/>
      <c r="L390" s="57"/>
    </row>
    <row r="391" spans="3:12" x14ac:dyDescent="0.3">
      <c r="C391" s="57"/>
      <c r="D391" s="57"/>
      <c r="E391" s="57"/>
      <c r="F391" s="57"/>
      <c r="G391" s="57"/>
      <c r="H391" s="57"/>
      <c r="I391" s="57"/>
      <c r="J391" s="57"/>
      <c r="K391" s="57"/>
      <c r="L391" s="57"/>
    </row>
    <row r="392" spans="3:12" x14ac:dyDescent="0.3">
      <c r="C392" s="57"/>
      <c r="D392" s="57"/>
      <c r="E392" s="57"/>
      <c r="F392" s="57"/>
      <c r="G392" s="57"/>
      <c r="H392" s="57"/>
      <c r="I392" s="57"/>
      <c r="J392" s="57"/>
      <c r="K392" s="57"/>
      <c r="L392" s="57"/>
    </row>
    <row r="393" spans="3:12" x14ac:dyDescent="0.3">
      <c r="C393" s="57"/>
      <c r="D393" s="57"/>
      <c r="E393" s="57"/>
      <c r="F393" s="57"/>
      <c r="G393" s="57"/>
      <c r="H393" s="57"/>
      <c r="I393" s="57"/>
      <c r="J393" s="57"/>
      <c r="K393" s="57"/>
      <c r="L393" s="57"/>
    </row>
    <row r="394" spans="3:12" x14ac:dyDescent="0.3">
      <c r="C394" s="57"/>
      <c r="D394" s="57"/>
      <c r="E394" s="57"/>
      <c r="F394" s="57"/>
      <c r="G394" s="57"/>
      <c r="H394" s="57"/>
      <c r="I394" s="57"/>
      <c r="J394" s="57"/>
      <c r="K394" s="57"/>
      <c r="L394" s="57"/>
    </row>
    <row r="395" spans="3:12" x14ac:dyDescent="0.3">
      <c r="C395" s="57"/>
      <c r="D395" s="57"/>
      <c r="E395" s="57"/>
      <c r="F395" s="57"/>
      <c r="G395" s="57"/>
      <c r="H395" s="57"/>
      <c r="I395" s="57"/>
      <c r="J395" s="57"/>
      <c r="K395" s="57"/>
      <c r="L395" s="57"/>
    </row>
    <row r="396" spans="3:12" x14ac:dyDescent="0.3">
      <c r="C396" s="57"/>
      <c r="D396" s="57"/>
      <c r="E396" s="57"/>
      <c r="F396" s="57"/>
      <c r="G396" s="57"/>
      <c r="H396" s="57"/>
      <c r="I396" s="57"/>
      <c r="J396" s="57"/>
      <c r="K396" s="57"/>
      <c r="L396" s="57"/>
    </row>
    <row r="397" spans="3:12" x14ac:dyDescent="0.3">
      <c r="C397" s="57"/>
      <c r="D397" s="57"/>
      <c r="E397" s="57"/>
      <c r="F397" s="57"/>
      <c r="G397" s="57"/>
      <c r="H397" s="57"/>
      <c r="I397" s="57"/>
      <c r="J397" s="57"/>
      <c r="K397" s="57"/>
      <c r="L397" s="57"/>
    </row>
    <row r="398" spans="3:12" x14ac:dyDescent="0.3">
      <c r="C398" s="57"/>
      <c r="D398" s="57"/>
      <c r="E398" s="57"/>
      <c r="F398" s="57"/>
      <c r="G398" s="57"/>
      <c r="H398" s="57"/>
      <c r="I398" s="57"/>
      <c r="J398" s="57"/>
      <c r="K398" s="57"/>
      <c r="L398" s="57"/>
    </row>
    <row r="399" spans="3:12" x14ac:dyDescent="0.3">
      <c r="C399" s="57"/>
      <c r="D399" s="57"/>
      <c r="E399" s="57"/>
      <c r="F399" s="57"/>
      <c r="G399" s="57"/>
      <c r="H399" s="57"/>
      <c r="I399" s="57"/>
      <c r="J399" s="57"/>
      <c r="K399" s="57"/>
      <c r="L399" s="57"/>
    </row>
    <row r="400" spans="3:12" x14ac:dyDescent="0.3">
      <c r="C400" s="57"/>
      <c r="D400" s="57"/>
      <c r="E400" s="57"/>
      <c r="F400" s="57"/>
      <c r="G400" s="57"/>
      <c r="H400" s="57"/>
      <c r="I400" s="57"/>
      <c r="J400" s="57"/>
      <c r="K400" s="57"/>
      <c r="L400" s="57"/>
    </row>
    <row r="401" spans="3:12" x14ac:dyDescent="0.3">
      <c r="C401" s="57"/>
      <c r="D401" s="57"/>
      <c r="E401" s="57"/>
      <c r="F401" s="57"/>
      <c r="G401" s="57"/>
      <c r="H401" s="57"/>
      <c r="I401" s="57"/>
      <c r="J401" s="57"/>
      <c r="K401" s="57"/>
      <c r="L401" s="57"/>
    </row>
    <row r="402" spans="3:12" x14ac:dyDescent="0.3">
      <c r="C402" s="57"/>
      <c r="D402" s="57"/>
      <c r="E402" s="57"/>
      <c r="F402" s="57"/>
      <c r="G402" s="57"/>
      <c r="H402" s="57"/>
      <c r="I402" s="57"/>
      <c r="J402" s="57"/>
      <c r="K402" s="57"/>
      <c r="L402" s="57"/>
    </row>
    <row r="403" spans="3:12" x14ac:dyDescent="0.3">
      <c r="C403" s="57"/>
      <c r="D403" s="57"/>
      <c r="E403" s="57"/>
      <c r="F403" s="57"/>
      <c r="G403" s="57"/>
      <c r="H403" s="57"/>
      <c r="I403" s="57"/>
      <c r="J403" s="57"/>
      <c r="K403" s="57"/>
      <c r="L403" s="57"/>
    </row>
    <row r="404" spans="3:12" x14ac:dyDescent="0.3">
      <c r="C404" s="57"/>
      <c r="D404" s="57"/>
      <c r="E404" s="57"/>
      <c r="F404" s="57"/>
      <c r="G404" s="57"/>
      <c r="H404" s="57"/>
      <c r="I404" s="57"/>
      <c r="J404" s="57"/>
      <c r="K404" s="57"/>
      <c r="L404" s="57"/>
    </row>
    <row r="405" spans="3:12" x14ac:dyDescent="0.3">
      <c r="C405" s="57"/>
      <c r="D405" s="57"/>
      <c r="E405" s="57"/>
      <c r="F405" s="57"/>
      <c r="G405" s="57"/>
      <c r="H405" s="57"/>
      <c r="I405" s="57"/>
      <c r="J405" s="57"/>
      <c r="K405" s="57"/>
      <c r="L405" s="57"/>
    </row>
    <row r="406" spans="3:12" x14ac:dyDescent="0.3">
      <c r="C406" s="57"/>
      <c r="D406" s="57"/>
      <c r="E406" s="57"/>
      <c r="F406" s="57"/>
      <c r="G406" s="57"/>
      <c r="H406" s="57"/>
      <c r="I406" s="57"/>
      <c r="J406" s="57"/>
      <c r="K406" s="57"/>
      <c r="L406" s="57"/>
    </row>
    <row r="407" spans="3:12" x14ac:dyDescent="0.3">
      <c r="C407" s="57"/>
      <c r="D407" s="57"/>
      <c r="E407" s="57"/>
      <c r="F407" s="57"/>
      <c r="G407" s="57"/>
      <c r="H407" s="57"/>
      <c r="I407" s="57"/>
      <c r="J407" s="57"/>
      <c r="K407" s="57"/>
      <c r="L407" s="57"/>
    </row>
    <row r="408" spans="3:12" x14ac:dyDescent="0.3">
      <c r="C408" s="57"/>
      <c r="D408" s="57"/>
      <c r="E408" s="57"/>
      <c r="F408" s="57"/>
      <c r="G408" s="57"/>
      <c r="H408" s="57"/>
      <c r="I408" s="57"/>
      <c r="J408" s="57"/>
      <c r="K408" s="57"/>
      <c r="L408" s="57"/>
    </row>
    <row r="409" spans="3:12" x14ac:dyDescent="0.3">
      <c r="C409" s="57"/>
      <c r="D409" s="57"/>
      <c r="E409" s="57"/>
      <c r="F409" s="57"/>
      <c r="G409" s="57"/>
      <c r="H409" s="57"/>
      <c r="I409" s="57"/>
      <c r="J409" s="57"/>
      <c r="K409" s="57"/>
      <c r="L409" s="57"/>
    </row>
    <row r="410" spans="3:12" x14ac:dyDescent="0.3">
      <c r="C410" s="57"/>
      <c r="D410" s="57"/>
      <c r="E410" s="57"/>
      <c r="F410" s="57"/>
      <c r="G410" s="57"/>
      <c r="H410" s="57"/>
      <c r="I410" s="57"/>
      <c r="J410" s="57"/>
      <c r="K410" s="57"/>
      <c r="L410" s="57"/>
    </row>
    <row r="411" spans="3:12" x14ac:dyDescent="0.3">
      <c r="C411" s="57"/>
      <c r="D411" s="57"/>
      <c r="E411" s="57"/>
      <c r="F411" s="57"/>
      <c r="G411" s="57"/>
      <c r="H411" s="57"/>
      <c r="I411" s="57"/>
      <c r="J411" s="57"/>
      <c r="K411" s="57"/>
      <c r="L411" s="57"/>
    </row>
    <row r="412" spans="3:12" x14ac:dyDescent="0.3">
      <c r="C412" s="57"/>
      <c r="D412" s="57"/>
      <c r="E412" s="57"/>
      <c r="F412" s="57"/>
      <c r="G412" s="57"/>
      <c r="H412" s="57"/>
      <c r="I412" s="57"/>
      <c r="J412" s="57"/>
      <c r="K412" s="57"/>
      <c r="L412" s="57"/>
    </row>
    <row r="413" spans="3:12" x14ac:dyDescent="0.3">
      <c r="C413" s="57"/>
      <c r="D413" s="57"/>
      <c r="E413" s="57"/>
      <c r="F413" s="57"/>
      <c r="G413" s="57"/>
      <c r="H413" s="57"/>
      <c r="I413" s="57"/>
      <c r="J413" s="57"/>
      <c r="K413" s="57"/>
      <c r="L413" s="57"/>
    </row>
    <row r="414" spans="3:12" x14ac:dyDescent="0.3">
      <c r="C414" s="57"/>
      <c r="D414" s="57"/>
      <c r="E414" s="57"/>
      <c r="F414" s="57"/>
      <c r="G414" s="57"/>
      <c r="H414" s="57"/>
      <c r="I414" s="57"/>
      <c r="J414" s="57"/>
      <c r="K414" s="57"/>
      <c r="L414" s="57"/>
    </row>
    <row r="415" spans="3:12" x14ac:dyDescent="0.3">
      <c r="C415" s="57"/>
      <c r="D415" s="57"/>
      <c r="E415" s="57"/>
      <c r="F415" s="57"/>
      <c r="G415" s="57"/>
      <c r="H415" s="57"/>
      <c r="I415" s="57"/>
      <c r="J415" s="57"/>
      <c r="K415" s="57"/>
      <c r="L415" s="57"/>
    </row>
    <row r="416" spans="3:12" x14ac:dyDescent="0.3">
      <c r="C416" s="57"/>
      <c r="D416" s="57"/>
      <c r="E416" s="57"/>
      <c r="F416" s="57"/>
      <c r="G416" s="57"/>
      <c r="H416" s="57"/>
      <c r="I416" s="57"/>
      <c r="J416" s="57"/>
      <c r="K416" s="57"/>
      <c r="L416" s="57"/>
    </row>
    <row r="417" spans="3:12" x14ac:dyDescent="0.3">
      <c r="C417" s="57"/>
      <c r="D417" s="57"/>
      <c r="E417" s="57"/>
      <c r="F417" s="57"/>
      <c r="G417" s="57"/>
      <c r="H417" s="57"/>
      <c r="I417" s="57"/>
      <c r="J417" s="57"/>
      <c r="K417" s="57"/>
      <c r="L417" s="57"/>
    </row>
    <row r="418" spans="3:12" x14ac:dyDescent="0.3">
      <c r="C418" s="57"/>
      <c r="D418" s="57"/>
      <c r="E418" s="57"/>
      <c r="F418" s="57"/>
      <c r="G418" s="57"/>
      <c r="H418" s="57"/>
      <c r="I418" s="57"/>
      <c r="J418" s="57"/>
      <c r="K418" s="57"/>
      <c r="L418" s="57"/>
    </row>
    <row r="419" spans="3:12" x14ac:dyDescent="0.3">
      <c r="C419" s="57"/>
      <c r="D419" s="57"/>
      <c r="E419" s="57"/>
      <c r="F419" s="57"/>
      <c r="G419" s="57"/>
      <c r="H419" s="57"/>
      <c r="I419" s="57"/>
      <c r="J419" s="57"/>
      <c r="K419" s="57"/>
      <c r="L419" s="57"/>
    </row>
    <row r="420" spans="3:12" x14ac:dyDescent="0.3">
      <c r="C420" s="57"/>
      <c r="D420" s="57"/>
      <c r="E420" s="57"/>
      <c r="F420" s="57"/>
      <c r="G420" s="57"/>
      <c r="H420" s="57"/>
      <c r="I420" s="57"/>
      <c r="J420" s="57"/>
      <c r="K420" s="57"/>
      <c r="L420" s="57"/>
    </row>
    <row r="421" spans="3:12" x14ac:dyDescent="0.3">
      <c r="C421" s="57"/>
      <c r="D421" s="57"/>
      <c r="E421" s="57"/>
      <c r="F421" s="57"/>
      <c r="G421" s="57"/>
      <c r="H421" s="57"/>
      <c r="I421" s="57"/>
      <c r="J421" s="57"/>
      <c r="K421" s="57"/>
      <c r="L421" s="57"/>
    </row>
    <row r="422" spans="3:12" x14ac:dyDescent="0.3">
      <c r="C422" s="57"/>
      <c r="D422" s="57"/>
      <c r="E422" s="57"/>
      <c r="F422" s="57"/>
      <c r="G422" s="57"/>
      <c r="H422" s="57"/>
      <c r="I422" s="57"/>
      <c r="J422" s="57"/>
      <c r="K422" s="57"/>
      <c r="L422" s="57"/>
    </row>
    <row r="423" spans="3:12" x14ac:dyDescent="0.3">
      <c r="C423" s="57"/>
      <c r="D423" s="57"/>
      <c r="E423" s="57"/>
      <c r="F423" s="57"/>
      <c r="G423" s="57"/>
      <c r="H423" s="57"/>
      <c r="I423" s="57"/>
      <c r="J423" s="57"/>
      <c r="K423" s="57"/>
      <c r="L423" s="57"/>
    </row>
    <row r="424" spans="3:12" x14ac:dyDescent="0.3">
      <c r="C424" s="57"/>
      <c r="D424" s="57"/>
      <c r="E424" s="57"/>
      <c r="F424" s="57"/>
      <c r="G424" s="57"/>
      <c r="H424" s="57"/>
      <c r="I424" s="57"/>
      <c r="J424" s="57"/>
      <c r="K424" s="57"/>
      <c r="L424" s="57"/>
    </row>
    <row r="425" spans="3:12" x14ac:dyDescent="0.3">
      <c r="C425" s="57"/>
      <c r="D425" s="57"/>
      <c r="E425" s="57"/>
      <c r="F425" s="57"/>
      <c r="G425" s="57"/>
      <c r="H425" s="57"/>
      <c r="I425" s="57"/>
      <c r="J425" s="57"/>
      <c r="K425" s="57"/>
      <c r="L425" s="57"/>
    </row>
    <row r="426" spans="3:12" x14ac:dyDescent="0.3">
      <c r="C426" s="57"/>
      <c r="D426" s="57"/>
      <c r="E426" s="57"/>
      <c r="F426" s="57"/>
      <c r="G426" s="57"/>
      <c r="H426" s="57"/>
      <c r="I426" s="57"/>
      <c r="J426" s="57"/>
      <c r="K426" s="57"/>
      <c r="L426" s="57"/>
    </row>
    <row r="427" spans="3:12" x14ac:dyDescent="0.3">
      <c r="C427" s="57"/>
      <c r="D427" s="57"/>
      <c r="E427" s="57"/>
      <c r="F427" s="57"/>
      <c r="G427" s="57"/>
      <c r="H427" s="57"/>
      <c r="I427" s="57"/>
      <c r="J427" s="57"/>
      <c r="K427" s="57"/>
      <c r="L427" s="57"/>
    </row>
    <row r="428" spans="3:12" x14ac:dyDescent="0.3">
      <c r="C428" s="57"/>
      <c r="D428" s="57"/>
      <c r="E428" s="57"/>
      <c r="F428" s="57"/>
      <c r="G428" s="57"/>
      <c r="H428" s="57"/>
      <c r="I428" s="57"/>
      <c r="J428" s="57"/>
      <c r="K428" s="57"/>
      <c r="L428" s="57"/>
    </row>
    <row r="429" spans="3:12" x14ac:dyDescent="0.3">
      <c r="C429" s="57"/>
      <c r="D429" s="57"/>
      <c r="E429" s="57"/>
      <c r="F429" s="57"/>
      <c r="G429" s="57"/>
      <c r="H429" s="57"/>
      <c r="I429" s="57"/>
      <c r="J429" s="57"/>
      <c r="K429" s="57"/>
      <c r="L429" s="57"/>
    </row>
    <row r="430" spans="3:12" x14ac:dyDescent="0.3">
      <c r="C430" s="57"/>
      <c r="D430" s="57"/>
      <c r="E430" s="57"/>
      <c r="F430" s="57"/>
      <c r="G430" s="57"/>
      <c r="H430" s="57"/>
      <c r="I430" s="57"/>
      <c r="J430" s="57"/>
      <c r="K430" s="57"/>
      <c r="L430" s="57"/>
    </row>
    <row r="431" spans="3:12" x14ac:dyDescent="0.3">
      <c r="C431" s="57"/>
      <c r="D431" s="57"/>
      <c r="E431" s="57"/>
      <c r="F431" s="57"/>
      <c r="G431" s="57"/>
      <c r="H431" s="57"/>
      <c r="I431" s="57"/>
      <c r="J431" s="57"/>
      <c r="K431" s="57"/>
      <c r="L431" s="57"/>
    </row>
    <row r="432" spans="3:12" x14ac:dyDescent="0.3">
      <c r="C432" s="57"/>
      <c r="D432" s="57"/>
      <c r="E432" s="57"/>
      <c r="F432" s="57"/>
      <c r="G432" s="57"/>
      <c r="H432" s="57"/>
      <c r="I432" s="57"/>
      <c r="J432" s="57"/>
      <c r="K432" s="57"/>
      <c r="L432" s="57"/>
    </row>
    <row r="433" spans="3:12" x14ac:dyDescent="0.3">
      <c r="C433" s="57"/>
      <c r="D433" s="57"/>
      <c r="E433" s="57"/>
      <c r="F433" s="57"/>
      <c r="G433" s="57"/>
      <c r="H433" s="57"/>
      <c r="I433" s="57"/>
      <c r="J433" s="57"/>
      <c r="K433" s="57"/>
      <c r="L433" s="57"/>
    </row>
    <row r="434" spans="3:12" x14ac:dyDescent="0.3">
      <c r="C434" s="57"/>
      <c r="D434" s="57"/>
      <c r="E434" s="57"/>
      <c r="F434" s="57"/>
      <c r="G434" s="57"/>
      <c r="H434" s="57"/>
      <c r="I434" s="57"/>
      <c r="J434" s="57"/>
      <c r="K434" s="57"/>
      <c r="L434" s="57"/>
    </row>
    <row r="435" spans="3:12" x14ac:dyDescent="0.3">
      <c r="C435" s="57"/>
      <c r="D435" s="57"/>
      <c r="E435" s="57"/>
      <c r="F435" s="57"/>
      <c r="G435" s="57"/>
      <c r="H435" s="57"/>
      <c r="I435" s="57"/>
      <c r="J435" s="57"/>
      <c r="K435" s="57"/>
      <c r="L435" s="57"/>
    </row>
    <row r="436" spans="3:12" x14ac:dyDescent="0.3">
      <c r="C436" s="57"/>
      <c r="D436" s="57"/>
      <c r="E436" s="57"/>
      <c r="F436" s="57"/>
      <c r="G436" s="57"/>
      <c r="H436" s="57"/>
      <c r="I436" s="57"/>
      <c r="J436" s="57"/>
      <c r="K436" s="57"/>
      <c r="L436" s="57"/>
    </row>
    <row r="437" spans="3:12" x14ac:dyDescent="0.3">
      <c r="C437" s="57"/>
      <c r="D437" s="57"/>
      <c r="E437" s="57"/>
      <c r="F437" s="57"/>
      <c r="G437" s="57"/>
      <c r="H437" s="57"/>
      <c r="I437" s="57"/>
      <c r="J437" s="57"/>
      <c r="K437" s="57"/>
      <c r="L437" s="57"/>
    </row>
    <row r="438" spans="3:12" x14ac:dyDescent="0.3">
      <c r="C438" s="57"/>
      <c r="D438" s="57"/>
      <c r="E438" s="57"/>
      <c r="F438" s="57"/>
      <c r="G438" s="57"/>
      <c r="H438" s="57"/>
      <c r="I438" s="57"/>
      <c r="J438" s="57"/>
      <c r="K438" s="57"/>
      <c r="L438" s="57"/>
    </row>
    <row r="439" spans="3:12" x14ac:dyDescent="0.3">
      <c r="C439" s="57"/>
      <c r="D439" s="57"/>
      <c r="E439" s="57"/>
      <c r="F439" s="57"/>
      <c r="G439" s="57"/>
      <c r="H439" s="57"/>
      <c r="I439" s="57"/>
      <c r="J439" s="57"/>
      <c r="K439" s="57"/>
      <c r="L439" s="57"/>
    </row>
    <row r="440" spans="3:12" x14ac:dyDescent="0.3">
      <c r="C440" s="57"/>
      <c r="D440" s="57"/>
      <c r="E440" s="57"/>
      <c r="F440" s="57"/>
      <c r="G440" s="57"/>
      <c r="H440" s="57"/>
      <c r="I440" s="57"/>
      <c r="J440" s="57"/>
      <c r="K440" s="57"/>
      <c r="L440" s="57"/>
    </row>
    <row r="441" spans="3:12" x14ac:dyDescent="0.3">
      <c r="C441" s="57"/>
      <c r="D441" s="57"/>
      <c r="E441" s="57"/>
      <c r="F441" s="57"/>
      <c r="G441" s="57"/>
      <c r="H441" s="57"/>
      <c r="I441" s="57"/>
      <c r="J441" s="57"/>
      <c r="K441" s="57"/>
      <c r="L441" s="57"/>
    </row>
    <row r="442" spans="3:12" x14ac:dyDescent="0.3">
      <c r="C442" s="57"/>
      <c r="D442" s="57"/>
      <c r="E442" s="57"/>
      <c r="F442" s="57"/>
      <c r="G442" s="57"/>
      <c r="H442" s="57"/>
      <c r="I442" s="57"/>
      <c r="J442" s="57"/>
      <c r="K442" s="57"/>
      <c r="L442" s="57"/>
    </row>
    <row r="443" spans="3:12" x14ac:dyDescent="0.3">
      <c r="C443" s="57"/>
      <c r="D443" s="57"/>
      <c r="E443" s="57"/>
      <c r="F443" s="57"/>
      <c r="G443" s="57"/>
      <c r="H443" s="57"/>
      <c r="I443" s="57"/>
      <c r="J443" s="57"/>
      <c r="K443" s="57"/>
      <c r="L443" s="57"/>
    </row>
    <row r="444" spans="3:12" x14ac:dyDescent="0.3">
      <c r="C444" s="57"/>
      <c r="D444" s="57"/>
      <c r="E444" s="57"/>
      <c r="F444" s="57"/>
      <c r="G444" s="57"/>
      <c r="H444" s="57"/>
      <c r="I444" s="57"/>
      <c r="J444" s="57"/>
      <c r="K444" s="57"/>
      <c r="L444" s="57"/>
    </row>
    <row r="445" spans="3:12" x14ac:dyDescent="0.3">
      <c r="C445" s="57"/>
      <c r="D445" s="57"/>
      <c r="E445" s="57"/>
      <c r="F445" s="57"/>
      <c r="G445" s="57"/>
      <c r="H445" s="57"/>
      <c r="I445" s="57"/>
      <c r="J445" s="57"/>
      <c r="K445" s="57"/>
      <c r="L445" s="57"/>
    </row>
    <row r="446" spans="3:12" x14ac:dyDescent="0.3">
      <c r="C446" s="57"/>
      <c r="D446" s="57"/>
      <c r="E446" s="57"/>
      <c r="F446" s="57"/>
      <c r="G446" s="57"/>
      <c r="H446" s="57"/>
      <c r="I446" s="57"/>
      <c r="J446" s="57"/>
      <c r="K446" s="57"/>
      <c r="L446" s="57"/>
    </row>
    <row r="447" spans="3:12" x14ac:dyDescent="0.3">
      <c r="C447" s="57"/>
      <c r="D447" s="57"/>
      <c r="E447" s="57"/>
      <c r="F447" s="57"/>
      <c r="G447" s="57"/>
      <c r="H447" s="57"/>
      <c r="I447" s="57"/>
      <c r="J447" s="57"/>
      <c r="K447" s="57"/>
      <c r="L447" s="57"/>
    </row>
    <row r="448" spans="3:12" x14ac:dyDescent="0.3">
      <c r="C448" s="57"/>
      <c r="D448" s="57"/>
      <c r="E448" s="57"/>
      <c r="F448" s="57"/>
      <c r="G448" s="57"/>
      <c r="H448" s="57"/>
      <c r="I448" s="57"/>
      <c r="J448" s="57"/>
      <c r="K448" s="57"/>
      <c r="L448" s="57"/>
    </row>
    <row r="449" spans="3:12" x14ac:dyDescent="0.3">
      <c r="C449" s="57"/>
      <c r="D449" s="57"/>
      <c r="E449" s="57"/>
      <c r="F449" s="57"/>
      <c r="G449" s="57"/>
      <c r="H449" s="57"/>
      <c r="I449" s="57"/>
      <c r="J449" s="57"/>
      <c r="K449" s="57"/>
      <c r="L449" s="57"/>
    </row>
    <row r="450" spans="3:12" x14ac:dyDescent="0.3">
      <c r="C450" s="57"/>
      <c r="D450" s="57"/>
      <c r="E450" s="57"/>
      <c r="F450" s="57"/>
      <c r="G450" s="57"/>
      <c r="H450" s="57"/>
      <c r="I450" s="57"/>
      <c r="J450" s="57"/>
      <c r="K450" s="57"/>
      <c r="L450" s="57"/>
    </row>
    <row r="451" spans="3:12" x14ac:dyDescent="0.3">
      <c r="C451" s="57"/>
      <c r="D451" s="57"/>
      <c r="E451" s="57"/>
      <c r="F451" s="57"/>
      <c r="G451" s="57"/>
      <c r="H451" s="57"/>
      <c r="I451" s="57"/>
      <c r="J451" s="57"/>
      <c r="K451" s="57"/>
      <c r="L451" s="57"/>
    </row>
    <row r="452" spans="3:12" x14ac:dyDescent="0.3">
      <c r="C452" s="57"/>
      <c r="D452" s="57"/>
      <c r="E452" s="57"/>
      <c r="F452" s="57"/>
      <c r="G452" s="57"/>
      <c r="H452" s="57"/>
      <c r="I452" s="57"/>
      <c r="J452" s="57"/>
      <c r="K452" s="57"/>
      <c r="L452" s="57"/>
    </row>
    <row r="453" spans="3:12" x14ac:dyDescent="0.3">
      <c r="C453" s="57"/>
      <c r="D453" s="57"/>
      <c r="E453" s="57"/>
      <c r="F453" s="57"/>
      <c r="G453" s="57"/>
      <c r="H453" s="57"/>
      <c r="I453" s="57"/>
      <c r="J453" s="57"/>
      <c r="K453" s="57"/>
      <c r="L453" s="57"/>
    </row>
    <row r="454" spans="3:12" x14ac:dyDescent="0.3">
      <c r="C454" s="57"/>
      <c r="D454" s="57"/>
      <c r="E454" s="57"/>
      <c r="F454" s="57"/>
      <c r="G454" s="57"/>
      <c r="H454" s="57"/>
      <c r="I454" s="57"/>
      <c r="J454" s="57"/>
      <c r="K454" s="57"/>
      <c r="L454" s="57"/>
    </row>
    <row r="455" spans="3:12" x14ac:dyDescent="0.3">
      <c r="C455" s="57"/>
      <c r="D455" s="57"/>
      <c r="E455" s="57"/>
      <c r="F455" s="57"/>
      <c r="G455" s="57"/>
      <c r="H455" s="57"/>
      <c r="I455" s="57"/>
      <c r="J455" s="57"/>
      <c r="K455" s="57"/>
      <c r="L455" s="57"/>
    </row>
    <row r="456" spans="3:12" x14ac:dyDescent="0.3">
      <c r="C456" s="57"/>
      <c r="D456" s="57"/>
      <c r="E456" s="57"/>
      <c r="F456" s="57"/>
      <c r="G456" s="57"/>
      <c r="H456" s="57"/>
      <c r="I456" s="57"/>
      <c r="J456" s="57"/>
      <c r="K456" s="57"/>
      <c r="L456" s="57"/>
    </row>
    <row r="457" spans="3:12" x14ac:dyDescent="0.3">
      <c r="C457" s="57"/>
      <c r="D457" s="57"/>
      <c r="E457" s="57"/>
      <c r="F457" s="57"/>
      <c r="G457" s="57"/>
      <c r="H457" s="57"/>
      <c r="I457" s="57"/>
      <c r="J457" s="57"/>
      <c r="K457" s="57"/>
      <c r="L457" s="57"/>
    </row>
    <row r="458" spans="3:12" x14ac:dyDescent="0.3">
      <c r="C458" s="57"/>
      <c r="D458" s="57"/>
      <c r="E458" s="57"/>
      <c r="F458" s="57"/>
      <c r="G458" s="57"/>
      <c r="H458" s="57"/>
      <c r="I458" s="57"/>
      <c r="J458" s="57"/>
      <c r="K458" s="57"/>
      <c r="L458" s="57"/>
    </row>
    <row r="459" spans="3:12" x14ac:dyDescent="0.3">
      <c r="C459" s="57"/>
      <c r="D459" s="57"/>
      <c r="E459" s="57"/>
      <c r="F459" s="57"/>
      <c r="G459" s="57"/>
      <c r="H459" s="57"/>
      <c r="I459" s="57"/>
      <c r="J459" s="57"/>
      <c r="K459" s="57"/>
      <c r="L459" s="57"/>
    </row>
    <row r="460" spans="3:12" x14ac:dyDescent="0.3">
      <c r="C460" s="57"/>
      <c r="D460" s="57"/>
      <c r="E460" s="57"/>
      <c r="F460" s="57"/>
      <c r="G460" s="57"/>
      <c r="H460" s="57"/>
      <c r="I460" s="57"/>
      <c r="J460" s="57"/>
      <c r="K460" s="57"/>
      <c r="L460" s="57"/>
    </row>
    <row r="461" spans="3:12" x14ac:dyDescent="0.3">
      <c r="C461" s="57"/>
      <c r="D461" s="57"/>
      <c r="E461" s="57"/>
      <c r="F461" s="57"/>
      <c r="G461" s="57"/>
      <c r="H461" s="57"/>
      <c r="I461" s="57"/>
      <c r="J461" s="57"/>
      <c r="K461" s="57"/>
      <c r="L461" s="57"/>
    </row>
    <row r="462" spans="3:12" x14ac:dyDescent="0.3">
      <c r="C462" s="57"/>
      <c r="D462" s="57"/>
      <c r="E462" s="57"/>
      <c r="F462" s="57"/>
      <c r="G462" s="57"/>
      <c r="H462" s="57"/>
      <c r="I462" s="57"/>
      <c r="J462" s="57"/>
      <c r="K462" s="57"/>
      <c r="L462" s="57"/>
    </row>
    <row r="463" spans="3:12" x14ac:dyDescent="0.3">
      <c r="C463" s="57"/>
      <c r="D463" s="57"/>
      <c r="E463" s="57"/>
      <c r="F463" s="57"/>
      <c r="G463" s="57"/>
      <c r="H463" s="57"/>
      <c r="I463" s="57"/>
      <c r="J463" s="57"/>
      <c r="K463" s="57"/>
      <c r="L463" s="57"/>
    </row>
    <row r="464" spans="3:12" x14ac:dyDescent="0.3">
      <c r="C464" s="57"/>
      <c r="D464" s="57"/>
      <c r="E464" s="57"/>
      <c r="F464" s="57"/>
      <c r="G464" s="57"/>
      <c r="H464" s="57"/>
      <c r="I464" s="57"/>
      <c r="J464" s="57"/>
      <c r="K464" s="57"/>
      <c r="L464" s="57"/>
    </row>
    <row r="465" spans="3:12" x14ac:dyDescent="0.3">
      <c r="C465" s="57"/>
      <c r="D465" s="57"/>
      <c r="E465" s="57"/>
      <c r="F465" s="57"/>
      <c r="G465" s="57"/>
      <c r="H465" s="57"/>
      <c r="I465" s="57"/>
      <c r="J465" s="57"/>
      <c r="K465" s="57"/>
      <c r="L465" s="57"/>
    </row>
    <row r="466" spans="3:12" x14ac:dyDescent="0.3">
      <c r="C466" s="57"/>
      <c r="D466" s="57"/>
      <c r="E466" s="57"/>
      <c r="F466" s="57"/>
      <c r="G466" s="57"/>
      <c r="H466" s="57"/>
      <c r="I466" s="57"/>
      <c r="J466" s="57"/>
      <c r="K466" s="57"/>
      <c r="L466" s="57"/>
    </row>
    <row r="467" spans="3:12" x14ac:dyDescent="0.3">
      <c r="C467" s="57"/>
      <c r="D467" s="57"/>
      <c r="E467" s="57"/>
      <c r="F467" s="57"/>
      <c r="G467" s="57"/>
      <c r="H467" s="57"/>
      <c r="I467" s="57"/>
      <c r="J467" s="57"/>
      <c r="K467" s="57"/>
      <c r="L467" s="57"/>
    </row>
    <row r="468" spans="3:12" x14ac:dyDescent="0.3">
      <c r="C468" s="57"/>
      <c r="D468" s="57"/>
      <c r="E468" s="57"/>
      <c r="F468" s="57"/>
      <c r="G468" s="57"/>
      <c r="H468" s="57"/>
      <c r="I468" s="57"/>
      <c r="J468" s="57"/>
      <c r="K468" s="57"/>
      <c r="L468" s="57"/>
    </row>
    <row r="469" spans="3:12" x14ac:dyDescent="0.3">
      <c r="C469" s="57"/>
      <c r="D469" s="57"/>
      <c r="E469" s="57"/>
      <c r="F469" s="57"/>
      <c r="G469" s="57"/>
      <c r="H469" s="57"/>
      <c r="I469" s="57"/>
      <c r="J469" s="57"/>
      <c r="K469" s="57"/>
      <c r="L469" s="57"/>
    </row>
    <row r="470" spans="3:12" x14ac:dyDescent="0.3">
      <c r="C470" s="57"/>
      <c r="D470" s="57"/>
      <c r="E470" s="57"/>
      <c r="F470" s="57"/>
      <c r="G470" s="57"/>
      <c r="H470" s="57"/>
      <c r="I470" s="57"/>
      <c r="J470" s="57"/>
      <c r="K470" s="57"/>
      <c r="L470" s="57"/>
    </row>
    <row r="471" spans="3:12" x14ac:dyDescent="0.3">
      <c r="C471" s="57"/>
      <c r="D471" s="57"/>
      <c r="E471" s="57"/>
      <c r="F471" s="57"/>
      <c r="G471" s="57"/>
      <c r="H471" s="57"/>
      <c r="I471" s="57"/>
      <c r="J471" s="57"/>
      <c r="K471" s="57"/>
      <c r="L471" s="57"/>
    </row>
    <row r="472" spans="3:12" x14ac:dyDescent="0.3">
      <c r="C472" s="57"/>
      <c r="D472" s="57"/>
      <c r="E472" s="57"/>
      <c r="F472" s="57"/>
      <c r="G472" s="57"/>
      <c r="H472" s="57"/>
      <c r="I472" s="57"/>
      <c r="J472" s="57"/>
      <c r="K472" s="57"/>
      <c r="L472" s="57"/>
    </row>
    <row r="473" spans="3:12" x14ac:dyDescent="0.3">
      <c r="C473" s="57"/>
      <c r="D473" s="57"/>
      <c r="E473" s="57"/>
      <c r="F473" s="57"/>
      <c r="G473" s="57"/>
      <c r="H473" s="57"/>
      <c r="I473" s="57"/>
      <c r="J473" s="57"/>
      <c r="K473" s="57"/>
      <c r="L473" s="57"/>
    </row>
    <row r="474" spans="3:12" x14ac:dyDescent="0.3">
      <c r="C474" s="57"/>
      <c r="D474" s="57"/>
      <c r="E474" s="57"/>
      <c r="F474" s="57"/>
      <c r="G474" s="57"/>
      <c r="H474" s="57"/>
      <c r="I474" s="57"/>
      <c r="J474" s="57"/>
      <c r="K474" s="57"/>
      <c r="L474" s="57"/>
    </row>
    <row r="475" spans="3:12" x14ac:dyDescent="0.3">
      <c r="C475" s="57"/>
      <c r="D475" s="57"/>
      <c r="E475" s="57"/>
      <c r="F475" s="57"/>
      <c r="G475" s="57"/>
      <c r="H475" s="57"/>
      <c r="I475" s="57"/>
      <c r="J475" s="57"/>
      <c r="K475" s="57"/>
      <c r="L475" s="57"/>
    </row>
    <row r="476" spans="3:12" x14ac:dyDescent="0.3">
      <c r="C476" s="57"/>
      <c r="D476" s="57"/>
      <c r="E476" s="57"/>
      <c r="F476" s="57"/>
      <c r="G476" s="57"/>
      <c r="H476" s="57"/>
      <c r="I476" s="57"/>
      <c r="J476" s="57"/>
      <c r="K476" s="57"/>
      <c r="L476" s="57"/>
    </row>
    <row r="477" spans="3:12" x14ac:dyDescent="0.3">
      <c r="C477" s="57"/>
      <c r="D477" s="57"/>
      <c r="E477" s="57"/>
      <c r="F477" s="57"/>
      <c r="G477" s="57"/>
      <c r="H477" s="57"/>
      <c r="I477" s="57"/>
      <c r="J477" s="57"/>
      <c r="K477" s="57"/>
      <c r="L477" s="57"/>
    </row>
    <row r="478" spans="3:12" x14ac:dyDescent="0.3">
      <c r="C478" s="57"/>
      <c r="D478" s="57"/>
      <c r="E478" s="57"/>
      <c r="F478" s="57"/>
      <c r="G478" s="57"/>
      <c r="H478" s="57"/>
      <c r="I478" s="57"/>
      <c r="J478" s="57"/>
      <c r="K478" s="57"/>
      <c r="L478" s="57"/>
    </row>
    <row r="479" spans="3:12" x14ac:dyDescent="0.3">
      <c r="C479" s="57"/>
      <c r="D479" s="57"/>
      <c r="E479" s="57"/>
      <c r="F479" s="57"/>
      <c r="G479" s="57"/>
      <c r="H479" s="57"/>
      <c r="I479" s="57"/>
      <c r="J479" s="57"/>
      <c r="K479" s="57"/>
      <c r="L479" s="57"/>
    </row>
    <row r="480" spans="3:12" x14ac:dyDescent="0.3">
      <c r="C480" s="57"/>
      <c r="D480" s="57"/>
      <c r="E480" s="57"/>
      <c r="F480" s="57"/>
      <c r="G480" s="57"/>
      <c r="H480" s="57"/>
      <c r="I480" s="57"/>
      <c r="J480" s="57"/>
      <c r="K480" s="57"/>
      <c r="L480" s="57"/>
    </row>
    <row r="481" spans="3:12" x14ac:dyDescent="0.3">
      <c r="C481" s="57"/>
      <c r="D481" s="57"/>
      <c r="E481" s="57"/>
      <c r="F481" s="57"/>
      <c r="G481" s="57"/>
      <c r="H481" s="57"/>
      <c r="I481" s="57"/>
      <c r="J481" s="57"/>
      <c r="K481" s="57"/>
      <c r="L481" s="57"/>
    </row>
    <row r="482" spans="3:12" x14ac:dyDescent="0.3">
      <c r="C482" s="57"/>
      <c r="D482" s="57"/>
      <c r="E482" s="57"/>
      <c r="F482" s="57"/>
      <c r="G482" s="57"/>
      <c r="H482" s="57"/>
      <c r="I482" s="57"/>
      <c r="J482" s="57"/>
      <c r="K482" s="57"/>
      <c r="L482" s="57"/>
    </row>
    <row r="483" spans="3:12" x14ac:dyDescent="0.3">
      <c r="C483" s="57"/>
      <c r="D483" s="57"/>
      <c r="E483" s="57"/>
      <c r="F483" s="57"/>
      <c r="G483" s="57"/>
      <c r="H483" s="57"/>
      <c r="I483" s="57"/>
      <c r="J483" s="57"/>
      <c r="K483" s="57"/>
      <c r="L483" s="57"/>
    </row>
    <row r="484" spans="3:12" x14ac:dyDescent="0.3">
      <c r="C484" s="57"/>
      <c r="D484" s="57"/>
      <c r="E484" s="57"/>
      <c r="F484" s="57"/>
      <c r="G484" s="57"/>
      <c r="H484" s="57"/>
      <c r="I484" s="57"/>
      <c r="J484" s="57"/>
      <c r="K484" s="57"/>
      <c r="L484" s="57"/>
    </row>
    <row r="485" spans="3:12" x14ac:dyDescent="0.3">
      <c r="C485" s="57"/>
      <c r="D485" s="57"/>
      <c r="E485" s="57"/>
      <c r="F485" s="57"/>
      <c r="G485" s="57"/>
      <c r="H485" s="57"/>
      <c r="I485" s="57"/>
      <c r="J485" s="57"/>
      <c r="K485" s="57"/>
      <c r="L485" s="57"/>
    </row>
    <row r="486" spans="3:12" x14ac:dyDescent="0.3">
      <c r="C486" s="57"/>
      <c r="D486" s="57"/>
      <c r="E486" s="57"/>
      <c r="F486" s="57"/>
      <c r="G486" s="57"/>
      <c r="H486" s="57"/>
      <c r="I486" s="57"/>
      <c r="J486" s="57"/>
      <c r="K486" s="57"/>
      <c r="L486" s="57"/>
    </row>
    <row r="487" spans="3:12" x14ac:dyDescent="0.3">
      <c r="C487" s="57"/>
      <c r="D487" s="57"/>
      <c r="E487" s="57"/>
      <c r="F487" s="57"/>
      <c r="G487" s="57"/>
      <c r="H487" s="57"/>
      <c r="I487" s="57"/>
      <c r="J487" s="57"/>
      <c r="K487" s="57"/>
      <c r="L487" s="57"/>
    </row>
    <row r="488" spans="3:12" x14ac:dyDescent="0.3">
      <c r="C488" s="57"/>
      <c r="D488" s="57"/>
      <c r="E488" s="57"/>
      <c r="F488" s="57"/>
      <c r="G488" s="57"/>
      <c r="H488" s="57"/>
      <c r="I488" s="57"/>
      <c r="J488" s="57"/>
      <c r="K488" s="57"/>
      <c r="L488" s="57"/>
    </row>
    <row r="489" spans="3:12" x14ac:dyDescent="0.3">
      <c r="C489" s="57"/>
      <c r="D489" s="57"/>
      <c r="E489" s="57"/>
      <c r="F489" s="57"/>
      <c r="G489" s="57"/>
      <c r="H489" s="57"/>
      <c r="I489" s="57"/>
      <c r="J489" s="57"/>
      <c r="K489" s="57"/>
      <c r="L489" s="57"/>
    </row>
    <row r="490" spans="3:12" x14ac:dyDescent="0.3">
      <c r="C490" s="57"/>
      <c r="D490" s="57"/>
      <c r="E490" s="57"/>
      <c r="F490" s="57"/>
      <c r="G490" s="57"/>
      <c r="H490" s="57"/>
      <c r="I490" s="57"/>
      <c r="J490" s="57"/>
      <c r="K490" s="57"/>
      <c r="L490" s="57"/>
    </row>
    <row r="491" spans="3:12" x14ac:dyDescent="0.3">
      <c r="C491" s="57"/>
      <c r="D491" s="57"/>
      <c r="E491" s="57"/>
      <c r="F491" s="57"/>
      <c r="G491" s="57"/>
      <c r="H491" s="57"/>
      <c r="I491" s="57"/>
      <c r="J491" s="57"/>
      <c r="K491" s="57"/>
      <c r="L491" s="57"/>
    </row>
    <row r="492" spans="3:12" x14ac:dyDescent="0.3">
      <c r="C492" s="57"/>
      <c r="D492" s="57"/>
      <c r="E492" s="57"/>
      <c r="F492" s="57"/>
      <c r="G492" s="57"/>
      <c r="H492" s="57"/>
      <c r="I492" s="57"/>
      <c r="J492" s="57"/>
      <c r="K492" s="57"/>
      <c r="L492" s="57"/>
    </row>
    <row r="493" spans="3:12" x14ac:dyDescent="0.3">
      <c r="C493" s="57"/>
      <c r="D493" s="57"/>
      <c r="E493" s="57"/>
      <c r="F493" s="57"/>
      <c r="G493" s="57"/>
      <c r="H493" s="57"/>
      <c r="I493" s="57"/>
      <c r="J493" s="57"/>
      <c r="K493" s="57"/>
      <c r="L493" s="57"/>
    </row>
    <row r="494" spans="3:12" x14ac:dyDescent="0.3">
      <c r="C494" s="57"/>
      <c r="D494" s="57"/>
      <c r="E494" s="57"/>
      <c r="F494" s="57"/>
      <c r="G494" s="57"/>
      <c r="H494" s="57"/>
      <c r="I494" s="57"/>
      <c r="J494" s="57"/>
      <c r="K494" s="57"/>
      <c r="L494" s="57"/>
    </row>
    <row r="495" spans="3:12" x14ac:dyDescent="0.3">
      <c r="C495" s="57"/>
      <c r="D495" s="57"/>
      <c r="E495" s="57"/>
      <c r="F495" s="57"/>
      <c r="G495" s="57"/>
      <c r="H495" s="57"/>
      <c r="I495" s="57"/>
      <c r="J495" s="57"/>
      <c r="K495" s="57"/>
      <c r="L495" s="57"/>
    </row>
    <row r="496" spans="3:12" x14ac:dyDescent="0.3">
      <c r="C496" s="57"/>
      <c r="D496" s="57"/>
      <c r="E496" s="57"/>
      <c r="F496" s="57"/>
      <c r="G496" s="57"/>
      <c r="H496" s="57"/>
      <c r="I496" s="57"/>
      <c r="J496" s="57"/>
      <c r="K496" s="57"/>
      <c r="L496" s="57"/>
    </row>
    <row r="497" spans="3:12" x14ac:dyDescent="0.3">
      <c r="C497" s="57"/>
      <c r="D497" s="57"/>
      <c r="E497" s="57"/>
      <c r="F497" s="57"/>
      <c r="G497" s="57"/>
      <c r="H497" s="57"/>
      <c r="I497" s="57"/>
      <c r="J497" s="57"/>
      <c r="K497" s="57"/>
      <c r="L497" s="57"/>
    </row>
    <row r="498" spans="3:12" x14ac:dyDescent="0.3">
      <c r="C498" s="57"/>
      <c r="D498" s="57"/>
      <c r="E498" s="57"/>
      <c r="F498" s="57"/>
      <c r="G498" s="57"/>
      <c r="H498" s="57"/>
      <c r="I498" s="57"/>
      <c r="J498" s="57"/>
      <c r="K498" s="57"/>
      <c r="L498" s="57"/>
    </row>
    <row r="499" spans="3:12" x14ac:dyDescent="0.3">
      <c r="C499" s="57"/>
      <c r="D499" s="57"/>
      <c r="E499" s="57"/>
      <c r="F499" s="57"/>
      <c r="G499" s="57"/>
      <c r="H499" s="57"/>
      <c r="I499" s="57"/>
      <c r="J499" s="57"/>
      <c r="K499" s="57"/>
      <c r="L499" s="57"/>
    </row>
    <row r="500" spans="3:12" x14ac:dyDescent="0.3">
      <c r="C500" s="57"/>
      <c r="D500" s="57"/>
      <c r="E500" s="57"/>
      <c r="F500" s="57"/>
      <c r="G500" s="57"/>
      <c r="H500" s="57"/>
      <c r="I500" s="57"/>
      <c r="J500" s="57"/>
      <c r="K500" s="57"/>
      <c r="L500" s="57"/>
    </row>
  </sheetData>
  <sortState ref="A9:L17">
    <sortCondition ref="A8"/>
  </sortState>
  <mergeCells count="1">
    <mergeCell ref="R3:S3"/>
  </mergeCell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</sheetPr>
  <dimension ref="A1:AF43"/>
  <sheetViews>
    <sheetView workbookViewId="0">
      <selection activeCell="J20" sqref="J20"/>
    </sheetView>
  </sheetViews>
  <sheetFormatPr defaultRowHeight="19.5" x14ac:dyDescent="0.3"/>
  <cols>
    <col min="1" max="1" width="13.28515625" style="200" customWidth="1"/>
    <col min="2" max="2" width="41.5703125" style="153" customWidth="1"/>
    <col min="3" max="3" width="8.5703125" style="153" customWidth="1"/>
    <col min="4" max="4" width="8.140625" style="153" customWidth="1"/>
    <col min="5" max="5" width="8.5703125" style="153" customWidth="1"/>
    <col min="6" max="6" width="9.7109375" style="153" customWidth="1"/>
    <col min="7" max="7" width="9.5703125" style="153" customWidth="1"/>
    <col min="8" max="8" width="8.28515625" style="153" customWidth="1"/>
    <col min="9" max="9" width="8.42578125" style="153" customWidth="1"/>
    <col min="10" max="12" width="8.140625" style="153" customWidth="1"/>
    <col min="13" max="13" width="15.7109375" style="153" customWidth="1"/>
    <col min="14" max="14" width="16.7109375" style="153" customWidth="1"/>
    <col min="15" max="15" width="17.140625" style="153" customWidth="1"/>
    <col min="16" max="16" width="9.28515625" style="153" customWidth="1"/>
    <col min="17" max="20" width="8.28515625" style="153" customWidth="1"/>
    <col min="21" max="21" width="14.5703125" style="153" customWidth="1"/>
    <col min="22" max="22" width="16.5703125" style="153" customWidth="1"/>
    <col min="23" max="23" width="17" style="153" bestFit="1" customWidth="1"/>
    <col min="24" max="16384" width="9.140625" style="153"/>
  </cols>
  <sheetData>
    <row r="1" spans="1:32" s="192" customFormat="1" x14ac:dyDescent="0.3">
      <c r="A1" s="170" t="s">
        <v>47</v>
      </c>
      <c r="B1" s="157"/>
      <c r="C1" s="176"/>
      <c r="D1" s="176"/>
      <c r="E1" s="176"/>
      <c r="F1" s="176"/>
      <c r="M1" s="193"/>
      <c r="N1" s="193"/>
      <c r="X1" s="153"/>
      <c r="Y1" s="153"/>
      <c r="Z1" s="153"/>
      <c r="AA1" s="153"/>
      <c r="AB1" s="153"/>
      <c r="AC1" s="153"/>
      <c r="AD1" s="153"/>
      <c r="AE1" s="153"/>
      <c r="AF1" s="153"/>
    </row>
    <row r="2" spans="1:32" s="192" customFormat="1" x14ac:dyDescent="0.3">
      <c r="A2" s="45"/>
      <c r="M2" s="193"/>
      <c r="N2" s="193"/>
      <c r="X2" s="153"/>
      <c r="Y2" s="153"/>
      <c r="Z2" s="326"/>
      <c r="AA2" s="326"/>
      <c r="AB2" s="138"/>
      <c r="AC2" s="153"/>
      <c r="AD2" s="153"/>
      <c r="AE2" s="153"/>
      <c r="AF2" s="153"/>
    </row>
    <row r="3" spans="1:32" s="192" customFormat="1" x14ac:dyDescent="0.3">
      <c r="A3" s="194" t="s">
        <v>139</v>
      </c>
      <c r="M3" s="193"/>
      <c r="X3" s="153"/>
      <c r="Y3" s="153"/>
      <c r="Z3" s="153"/>
      <c r="AA3" s="153"/>
      <c r="AB3" s="153"/>
      <c r="AC3" s="153"/>
      <c r="AD3" s="153"/>
      <c r="AE3" s="153"/>
      <c r="AF3" s="153"/>
    </row>
    <row r="4" spans="1:32" s="192" customFormat="1" ht="39" x14ac:dyDescent="0.3">
      <c r="A4" s="313" t="s">
        <v>45</v>
      </c>
      <c r="B4" s="318"/>
      <c r="C4" s="314" t="s">
        <v>71</v>
      </c>
      <c r="D4" s="314" t="s">
        <v>76</v>
      </c>
      <c r="E4" s="314" t="s">
        <v>77</v>
      </c>
      <c r="F4" s="314" t="s">
        <v>78</v>
      </c>
      <c r="G4" s="314" t="s">
        <v>80</v>
      </c>
      <c r="H4" s="314" t="s">
        <v>102</v>
      </c>
      <c r="I4" s="314" t="s">
        <v>104</v>
      </c>
      <c r="J4" s="314" t="s">
        <v>105</v>
      </c>
      <c r="K4" s="314" t="s">
        <v>118</v>
      </c>
      <c r="L4" s="314" t="s">
        <v>126</v>
      </c>
      <c r="M4" s="311" t="s">
        <v>131</v>
      </c>
      <c r="N4" s="312" t="s">
        <v>132</v>
      </c>
      <c r="O4" s="312" t="s">
        <v>133</v>
      </c>
      <c r="P4" s="153"/>
      <c r="Q4" s="177"/>
      <c r="R4" s="177"/>
      <c r="S4" s="177"/>
      <c r="T4" s="177"/>
      <c r="U4" s="158"/>
      <c r="V4" s="158"/>
      <c r="W4" s="158"/>
      <c r="X4" s="158"/>
    </row>
    <row r="5" spans="1:32" s="192" customFormat="1" x14ac:dyDescent="0.3">
      <c r="A5" s="170" t="s">
        <v>81</v>
      </c>
      <c r="B5" s="157" t="s">
        <v>48</v>
      </c>
      <c r="C5" s="195">
        <v>666.43067997493699</v>
      </c>
      <c r="D5" s="195">
        <v>660.60264566439173</v>
      </c>
      <c r="E5" s="195">
        <v>644.45928585644833</v>
      </c>
      <c r="F5" s="195">
        <v>633.54656258470777</v>
      </c>
      <c r="G5" s="195">
        <v>635.79190428001323</v>
      </c>
      <c r="H5" s="195">
        <v>660.30140920031897</v>
      </c>
      <c r="I5" s="195">
        <v>855.74820825090831</v>
      </c>
      <c r="J5" s="195">
        <v>724.15435946040088</v>
      </c>
      <c r="K5" s="195">
        <v>695.16739403236454</v>
      </c>
      <c r="L5" s="195">
        <v>662.549095467092</v>
      </c>
      <c r="M5" s="143">
        <f>L5/L$5*100</f>
        <v>100</v>
      </c>
      <c r="N5" s="144">
        <f>L5/K5-1</f>
        <v>-4.6921502425578354E-2</v>
      </c>
      <c r="O5" s="144">
        <f>L5/H5-1</f>
        <v>3.4040306978826429E-3</v>
      </c>
      <c r="P5" s="153"/>
      <c r="Q5" s="153"/>
      <c r="R5" s="153"/>
      <c r="S5" s="153"/>
      <c r="T5" s="153"/>
      <c r="U5" s="153"/>
      <c r="V5" s="153"/>
      <c r="W5" s="153"/>
      <c r="X5" s="153"/>
    </row>
    <row r="6" spans="1:32" s="192" customFormat="1" x14ac:dyDescent="0.3">
      <c r="A6" s="176"/>
      <c r="B6" s="17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45"/>
      <c r="N6" s="197"/>
      <c r="O6" s="146"/>
      <c r="P6" s="153"/>
      <c r="Q6" s="153"/>
      <c r="R6" s="153"/>
      <c r="S6" s="153"/>
      <c r="T6" s="153"/>
      <c r="U6" s="153"/>
      <c r="V6" s="153"/>
      <c r="W6" s="153"/>
      <c r="X6" s="153"/>
    </row>
    <row r="7" spans="1:32" s="192" customFormat="1" x14ac:dyDescent="0.3">
      <c r="A7" s="180" t="s">
        <v>82</v>
      </c>
      <c r="B7" s="181" t="s">
        <v>100</v>
      </c>
      <c r="C7" s="102">
        <v>83.66916915341244</v>
      </c>
      <c r="D7" s="102">
        <v>80.987864935830146</v>
      </c>
      <c r="E7" s="102">
        <v>88.057035670269144</v>
      </c>
      <c r="F7" s="102">
        <v>95.165057690374681</v>
      </c>
      <c r="G7" s="102">
        <v>108.65495377496158</v>
      </c>
      <c r="H7" s="102">
        <v>105.50800237431895</v>
      </c>
      <c r="I7" s="102">
        <v>126.05487656018555</v>
      </c>
      <c r="J7" s="102">
        <v>121.04988634364393</v>
      </c>
      <c r="K7" s="102">
        <v>98.225826387058703</v>
      </c>
      <c r="L7" s="102">
        <v>108.79912385255565</v>
      </c>
      <c r="M7" s="145">
        <f t="shared" ref="M7:M16" si="0">L7/L$5*100</f>
        <v>16.421292338472384</v>
      </c>
      <c r="N7" s="147">
        <f t="shared" ref="N7:N15" si="1">L7/K7-1</f>
        <v>0.10764274381192673</v>
      </c>
      <c r="O7" s="147">
        <f t="shared" ref="O7:O16" si="2">L7/H7-1</f>
        <v>3.1193098193258662E-2</v>
      </c>
      <c r="P7" s="153"/>
      <c r="Q7" s="153"/>
      <c r="R7" s="153"/>
      <c r="S7" s="153"/>
      <c r="T7" s="153"/>
      <c r="U7" s="153"/>
      <c r="V7" s="153"/>
      <c r="W7" s="153"/>
      <c r="X7" s="153"/>
    </row>
    <row r="8" spans="1:32" s="192" customFormat="1" x14ac:dyDescent="0.3">
      <c r="A8" s="180" t="s">
        <v>83</v>
      </c>
      <c r="B8" s="181" t="s">
        <v>101</v>
      </c>
      <c r="C8" s="102">
        <v>4.9888592458909571</v>
      </c>
      <c r="D8" s="102">
        <v>6.9536009241189856</v>
      </c>
      <c r="E8" s="102">
        <v>5.73511571961307</v>
      </c>
      <c r="F8" s="102">
        <v>8.0069391399765699</v>
      </c>
      <c r="G8" s="102">
        <v>8.0076475657737589</v>
      </c>
      <c r="H8" s="102">
        <v>6.3592701679946417</v>
      </c>
      <c r="I8" s="102">
        <v>8.778746266663342</v>
      </c>
      <c r="J8" s="102">
        <v>9.0524312302585788</v>
      </c>
      <c r="K8" s="102">
        <v>7.1719324180256336</v>
      </c>
      <c r="L8" s="102">
        <v>8.9290218515716084</v>
      </c>
      <c r="M8" s="145">
        <f t="shared" si="0"/>
        <v>1.3476770118109838</v>
      </c>
      <c r="N8" s="147">
        <f t="shared" si="1"/>
        <v>0.24499525806040512</v>
      </c>
      <c r="O8" s="147">
        <f t="shared" si="2"/>
        <v>0.4040953781945269</v>
      </c>
      <c r="P8" s="153"/>
      <c r="Q8" s="153"/>
      <c r="R8" s="153"/>
      <c r="S8" s="153"/>
      <c r="T8" s="153"/>
      <c r="U8" s="153"/>
      <c r="V8" s="153"/>
      <c r="W8" s="153"/>
      <c r="X8" s="153"/>
    </row>
    <row r="9" spans="1:32" s="192" customFormat="1" x14ac:dyDescent="0.3">
      <c r="A9" s="180" t="s">
        <v>84</v>
      </c>
      <c r="B9" s="181" t="s">
        <v>92</v>
      </c>
      <c r="C9" s="102">
        <v>18.582985503891667</v>
      </c>
      <c r="D9" s="102">
        <v>21.213018423624121</v>
      </c>
      <c r="E9" s="102">
        <v>13.551322125394286</v>
      </c>
      <c r="F9" s="102">
        <v>17.539680073777948</v>
      </c>
      <c r="G9" s="102">
        <v>15.00852024263108</v>
      </c>
      <c r="H9" s="102">
        <v>16.028247600395009</v>
      </c>
      <c r="I9" s="102">
        <v>18.572529782347917</v>
      </c>
      <c r="J9" s="102">
        <v>16.59780669445173</v>
      </c>
      <c r="K9" s="102">
        <v>15.093996611875175</v>
      </c>
      <c r="L9" s="102">
        <v>16.214967698521107</v>
      </c>
      <c r="M9" s="145">
        <f t="shared" si="0"/>
        <v>2.4473609290930631</v>
      </c>
      <c r="N9" s="147">
        <f t="shared" si="1"/>
        <v>7.4266022145785371E-2</v>
      </c>
      <c r="O9" s="147">
        <f t="shared" si="2"/>
        <v>1.1649439338677015E-2</v>
      </c>
      <c r="P9" s="153"/>
      <c r="Q9" s="153"/>
      <c r="R9" s="153"/>
      <c r="S9" s="153"/>
      <c r="T9" s="153"/>
      <c r="U9" s="153"/>
      <c r="V9" s="153"/>
      <c r="W9" s="153"/>
      <c r="X9" s="153"/>
    </row>
    <row r="10" spans="1:32" x14ac:dyDescent="0.3">
      <c r="A10" s="180" t="s">
        <v>85</v>
      </c>
      <c r="B10" s="181" t="s">
        <v>93</v>
      </c>
      <c r="C10" s="102">
        <v>112.50685159062068</v>
      </c>
      <c r="D10" s="102">
        <v>100.16297964670781</v>
      </c>
      <c r="E10" s="102">
        <v>120.31225734613218</v>
      </c>
      <c r="F10" s="102">
        <v>125.95049613481174</v>
      </c>
      <c r="G10" s="102">
        <v>108.0221479019787</v>
      </c>
      <c r="H10" s="102">
        <v>101.53776350141239</v>
      </c>
      <c r="I10" s="102">
        <v>108.74351083243923</v>
      </c>
      <c r="J10" s="102">
        <v>106.35857673694403</v>
      </c>
      <c r="K10" s="102">
        <v>124.23842460499763</v>
      </c>
      <c r="L10" s="102">
        <v>120.73279638454675</v>
      </c>
      <c r="M10" s="145">
        <f t="shared" si="0"/>
        <v>18.22246792132907</v>
      </c>
      <c r="N10" s="147">
        <f t="shared" si="1"/>
        <v>-2.8216940383755218E-2</v>
      </c>
      <c r="O10" s="147">
        <f t="shared" si="2"/>
        <v>0.18904329011409993</v>
      </c>
    </row>
    <row r="11" spans="1:32" x14ac:dyDescent="0.3">
      <c r="A11" s="180" t="s">
        <v>86</v>
      </c>
      <c r="B11" s="181" t="s">
        <v>94</v>
      </c>
      <c r="C11" s="102">
        <v>23.586639318981149</v>
      </c>
      <c r="D11" s="102">
        <v>19.344653462687731</v>
      </c>
      <c r="E11" s="102">
        <v>26.735132994898066</v>
      </c>
      <c r="F11" s="102">
        <v>25.596060872650142</v>
      </c>
      <c r="G11" s="102">
        <v>21.108993772220501</v>
      </c>
      <c r="H11" s="102">
        <v>31.723082717884228</v>
      </c>
      <c r="I11" s="102">
        <v>31.920020707217589</v>
      </c>
      <c r="J11" s="102">
        <v>22.313169834523947</v>
      </c>
      <c r="K11" s="102">
        <v>26.59237755552299</v>
      </c>
      <c r="L11" s="102">
        <v>29.427503731909507</v>
      </c>
      <c r="M11" s="145">
        <f t="shared" si="0"/>
        <v>4.4415582080243192</v>
      </c>
      <c r="N11" s="147">
        <f t="shared" si="1"/>
        <v>0.10661424201228242</v>
      </c>
      <c r="O11" s="147">
        <f t="shared" si="2"/>
        <v>-7.2363048900054183E-2</v>
      </c>
    </row>
    <row r="12" spans="1:32" x14ac:dyDescent="0.3">
      <c r="A12" s="180" t="s">
        <v>87</v>
      </c>
      <c r="B12" s="181" t="s">
        <v>95</v>
      </c>
      <c r="C12" s="102">
        <v>64.212485037726807</v>
      </c>
      <c r="D12" s="102">
        <v>73.665571352994093</v>
      </c>
      <c r="E12" s="102">
        <v>77.469797444096557</v>
      </c>
      <c r="F12" s="102">
        <v>66.280170156524761</v>
      </c>
      <c r="G12" s="102">
        <v>64.429330661479568</v>
      </c>
      <c r="H12" s="102">
        <v>78.509363108445868</v>
      </c>
      <c r="I12" s="102">
        <v>101.59505729493205</v>
      </c>
      <c r="J12" s="102">
        <v>96.278589176801759</v>
      </c>
      <c r="K12" s="102">
        <v>79.663282328327981</v>
      </c>
      <c r="L12" s="102">
        <v>79.556650271399832</v>
      </c>
      <c r="M12" s="145">
        <f t="shared" si="0"/>
        <v>12.007661140237918</v>
      </c>
      <c r="N12" s="147">
        <f t="shared" si="1"/>
        <v>-1.3385345646275137E-3</v>
      </c>
      <c r="O12" s="147">
        <f t="shared" si="2"/>
        <v>1.3339646654722426E-2</v>
      </c>
    </row>
    <row r="13" spans="1:32" x14ac:dyDescent="0.3">
      <c r="A13" s="180" t="s">
        <v>88</v>
      </c>
      <c r="B13" s="181" t="s">
        <v>96</v>
      </c>
      <c r="C13" s="102">
        <v>104.92490890039123</v>
      </c>
      <c r="D13" s="102">
        <v>106.49991291138204</v>
      </c>
      <c r="E13" s="102">
        <v>115.34615497625164</v>
      </c>
      <c r="F13" s="102">
        <v>104.95411506730443</v>
      </c>
      <c r="G13" s="102">
        <v>100.43191330637427</v>
      </c>
      <c r="H13" s="102">
        <v>97.360349420501905</v>
      </c>
      <c r="I13" s="102">
        <v>133.57647578184631</v>
      </c>
      <c r="J13" s="102">
        <v>110.20715718374129</v>
      </c>
      <c r="K13" s="102">
        <v>105.73472929667639</v>
      </c>
      <c r="L13" s="102">
        <v>99.309330449809636</v>
      </c>
      <c r="M13" s="145">
        <f t="shared" si="0"/>
        <v>14.98897683647086</v>
      </c>
      <c r="N13" s="147">
        <f t="shared" si="1"/>
        <v>-6.0769048065919873E-2</v>
      </c>
      <c r="O13" s="147">
        <f t="shared" si="2"/>
        <v>2.0018221390003754E-2</v>
      </c>
    </row>
    <row r="14" spans="1:32" x14ac:dyDescent="0.3">
      <c r="A14" s="180" t="s">
        <v>89</v>
      </c>
      <c r="B14" s="181" t="s">
        <v>97</v>
      </c>
      <c r="C14" s="78">
        <v>185.41508016033768</v>
      </c>
      <c r="D14" s="78">
        <v>188.96000289114377</v>
      </c>
      <c r="E14" s="78">
        <v>146.34041656156927</v>
      </c>
      <c r="F14" s="78">
        <v>136.88969843805691</v>
      </c>
      <c r="G14" s="78">
        <v>158.67929342033963</v>
      </c>
      <c r="H14" s="78">
        <v>162.05202835882037</v>
      </c>
      <c r="I14" s="78">
        <v>251.9502127155535</v>
      </c>
      <c r="J14" s="78">
        <v>188.49083929769955</v>
      </c>
      <c r="K14" s="78">
        <v>176.07535156291542</v>
      </c>
      <c r="L14" s="78">
        <v>144.97356777956213</v>
      </c>
      <c r="M14" s="145">
        <f t="shared" si="0"/>
        <v>21.881181148901408</v>
      </c>
      <c r="N14" s="147">
        <f t="shared" si="1"/>
        <v>-0.17663905542304126</v>
      </c>
      <c r="O14" s="147">
        <f t="shared" si="2"/>
        <v>-0.10538874923208363</v>
      </c>
    </row>
    <row r="15" spans="1:32" x14ac:dyDescent="0.3">
      <c r="A15" s="180" t="s">
        <v>90</v>
      </c>
      <c r="B15" s="181" t="s">
        <v>98</v>
      </c>
      <c r="C15" s="78">
        <v>68.54370106368512</v>
      </c>
      <c r="D15" s="78">
        <v>62.815041115904265</v>
      </c>
      <c r="E15" s="78">
        <v>50.91205301822415</v>
      </c>
      <c r="F15" s="78">
        <v>53.16397863841302</v>
      </c>
      <c r="G15" s="78">
        <v>51.447588642842433</v>
      </c>
      <c r="H15" s="78">
        <v>61.222611533456067</v>
      </c>
      <c r="I15" s="78">
        <v>73.762298736222562</v>
      </c>
      <c r="J15" s="78">
        <v>50.521072310841255</v>
      </c>
      <c r="K15" s="78">
        <v>59.073917397842486</v>
      </c>
      <c r="L15" s="78">
        <v>51.01906081047899</v>
      </c>
      <c r="M15" s="145">
        <f t="shared" si="0"/>
        <v>7.700419660902404</v>
      </c>
      <c r="N15" s="147">
        <f t="shared" si="1"/>
        <v>-0.13635216593334776</v>
      </c>
      <c r="O15" s="147">
        <f t="shared" si="2"/>
        <v>-0.1666631080806017</v>
      </c>
    </row>
    <row r="16" spans="1:32" x14ac:dyDescent="0.3">
      <c r="A16" s="180" t="s">
        <v>91</v>
      </c>
      <c r="B16" s="181" t="s">
        <v>99</v>
      </c>
      <c r="C16" s="78">
        <v>0</v>
      </c>
      <c r="D16" s="78">
        <v>0</v>
      </c>
      <c r="E16" s="78">
        <v>0</v>
      </c>
      <c r="F16" s="78">
        <v>3.6637281977492205E-4</v>
      </c>
      <c r="G16" s="78">
        <v>1.51499141133772E-3</v>
      </c>
      <c r="H16" s="78">
        <v>6.9041709190090748E-4</v>
      </c>
      <c r="I16" s="78">
        <v>0</v>
      </c>
      <c r="J16" s="78">
        <v>3.9286339467279104E-3</v>
      </c>
      <c r="K16" s="78">
        <v>0</v>
      </c>
      <c r="L16" s="78">
        <v>2.0764623569880568E-4</v>
      </c>
      <c r="M16" s="145">
        <f t="shared" si="0"/>
        <v>3.1340505499055383E-5</v>
      </c>
      <c r="N16" s="147">
        <v>0</v>
      </c>
      <c r="O16" s="147">
        <f t="shared" si="2"/>
        <v>-0.6992452270741174</v>
      </c>
    </row>
    <row r="17" spans="1:32" x14ac:dyDescent="0.3">
      <c r="A17" s="185" t="s">
        <v>111</v>
      </c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</row>
    <row r="18" spans="1:32" x14ac:dyDescent="0.3">
      <c r="A18" s="192"/>
      <c r="B18" s="192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</row>
    <row r="19" spans="1:32" s="192" customFormat="1" x14ac:dyDescent="0.3">
      <c r="A19" s="45"/>
      <c r="B19" s="45"/>
      <c r="C19" s="79"/>
      <c r="D19" s="79"/>
      <c r="E19" s="79"/>
      <c r="F19" s="79"/>
      <c r="G19" s="78"/>
      <c r="H19" s="78"/>
      <c r="I19" s="78"/>
      <c r="J19" s="78"/>
      <c r="K19" s="78"/>
      <c r="L19" s="78"/>
      <c r="M19" s="152"/>
      <c r="N19" s="152"/>
      <c r="O19" s="152"/>
      <c r="P19" s="152"/>
      <c r="Q19" s="152"/>
      <c r="R19" s="152"/>
      <c r="S19" s="152"/>
      <c r="T19" s="152"/>
      <c r="X19" s="153"/>
      <c r="Y19" s="153"/>
      <c r="Z19" s="153"/>
      <c r="AA19" s="153"/>
      <c r="AB19" s="153"/>
      <c r="AC19" s="153"/>
      <c r="AD19" s="153"/>
      <c r="AE19" s="153"/>
      <c r="AF19" s="153"/>
    </row>
    <row r="20" spans="1:32" s="192" customFormat="1" x14ac:dyDescent="0.3">
      <c r="A20" s="45"/>
      <c r="B20" s="45"/>
      <c r="C20" s="79"/>
      <c r="D20" s="79"/>
      <c r="E20" s="79"/>
      <c r="F20" s="79"/>
      <c r="G20" s="78"/>
      <c r="H20" s="78"/>
      <c r="I20" s="78"/>
      <c r="J20" s="78"/>
      <c r="K20" s="78"/>
      <c r="L20" s="78"/>
      <c r="M20" s="152"/>
      <c r="N20" s="152"/>
      <c r="O20" s="152"/>
      <c r="P20" s="152"/>
      <c r="Q20" s="152"/>
      <c r="R20" s="152"/>
      <c r="S20" s="152"/>
      <c r="T20" s="152"/>
      <c r="X20" s="153"/>
      <c r="Y20" s="153"/>
      <c r="Z20" s="153"/>
      <c r="AA20" s="153"/>
      <c r="AB20" s="153"/>
      <c r="AC20" s="153"/>
      <c r="AD20" s="153"/>
      <c r="AE20" s="153"/>
      <c r="AF20" s="153"/>
    </row>
    <row r="21" spans="1:32" x14ac:dyDescent="0.3">
      <c r="A21" s="45"/>
      <c r="B21" s="45"/>
      <c r="C21" s="79"/>
      <c r="D21" s="79"/>
      <c r="E21" s="79"/>
      <c r="F21" s="79"/>
      <c r="G21" s="78"/>
      <c r="H21" s="78"/>
      <c r="I21" s="78"/>
      <c r="J21" s="78"/>
      <c r="K21" s="78"/>
      <c r="L21" s="78"/>
      <c r="M21" s="152"/>
      <c r="N21" s="152"/>
      <c r="O21" s="152"/>
      <c r="P21" s="152"/>
      <c r="Q21" s="152"/>
      <c r="R21" s="152"/>
      <c r="S21" s="152"/>
      <c r="T21" s="152"/>
    </row>
    <row r="22" spans="1:32" x14ac:dyDescent="0.3">
      <c r="A22" s="45"/>
      <c r="B22" s="45"/>
      <c r="C22" s="79"/>
      <c r="D22" s="79"/>
      <c r="E22" s="79"/>
      <c r="F22" s="79"/>
      <c r="G22" s="78"/>
      <c r="H22" s="78"/>
      <c r="I22" s="78"/>
      <c r="J22" s="78"/>
      <c r="K22" s="78"/>
      <c r="L22" s="78"/>
      <c r="M22" s="152"/>
      <c r="N22" s="152"/>
      <c r="O22" s="152"/>
      <c r="P22" s="152"/>
      <c r="Q22" s="152"/>
      <c r="R22" s="152"/>
      <c r="S22" s="152"/>
      <c r="T22" s="152"/>
    </row>
    <row r="23" spans="1:32" x14ac:dyDescent="0.3">
      <c r="A23" s="45"/>
      <c r="B23" s="45"/>
      <c r="C23" s="79"/>
      <c r="D23" s="79"/>
      <c r="E23" s="79"/>
      <c r="F23" s="79"/>
      <c r="G23" s="78"/>
      <c r="H23" s="78"/>
      <c r="I23" s="78"/>
      <c r="J23" s="78"/>
      <c r="K23" s="78"/>
      <c r="L23" s="78"/>
      <c r="M23" s="152"/>
      <c r="N23" s="152"/>
      <c r="O23" s="152"/>
      <c r="P23" s="152"/>
      <c r="Q23" s="152"/>
      <c r="R23" s="152"/>
      <c r="S23" s="152"/>
      <c r="T23" s="152"/>
    </row>
    <row r="24" spans="1:32" x14ac:dyDescent="0.3">
      <c r="A24" s="45"/>
      <c r="B24" s="45"/>
      <c r="C24" s="79"/>
      <c r="D24" s="79"/>
      <c r="E24" s="79"/>
      <c r="F24" s="79"/>
      <c r="G24" s="78"/>
      <c r="H24" s="78"/>
      <c r="I24" s="78"/>
      <c r="J24" s="78"/>
      <c r="K24" s="78"/>
      <c r="L24" s="78"/>
      <c r="M24" s="152"/>
      <c r="N24" s="152"/>
      <c r="O24" s="152"/>
      <c r="P24" s="152"/>
      <c r="Q24" s="152"/>
      <c r="R24" s="152"/>
      <c r="S24" s="152"/>
      <c r="T24" s="152"/>
    </row>
    <row r="25" spans="1:32" x14ac:dyDescent="0.3">
      <c r="A25" s="45"/>
      <c r="B25" s="45"/>
      <c r="C25" s="79"/>
      <c r="D25" s="79"/>
      <c r="E25" s="79"/>
      <c r="F25" s="79"/>
      <c r="G25" s="78"/>
      <c r="H25" s="78"/>
      <c r="I25" s="78"/>
      <c r="J25" s="78"/>
      <c r="K25" s="78"/>
      <c r="L25" s="78"/>
      <c r="M25" s="152"/>
      <c r="N25" s="152"/>
      <c r="O25" s="152"/>
      <c r="P25" s="152"/>
      <c r="Q25" s="152"/>
      <c r="R25" s="152"/>
      <c r="S25" s="152"/>
      <c r="T25" s="152"/>
    </row>
    <row r="26" spans="1:32" x14ac:dyDescent="0.3">
      <c r="A26" s="45"/>
      <c r="B26" s="45"/>
      <c r="C26" s="79"/>
      <c r="D26" s="79"/>
      <c r="E26" s="79"/>
      <c r="F26" s="79"/>
      <c r="G26" s="78"/>
      <c r="H26" s="78"/>
      <c r="I26" s="78"/>
      <c r="J26" s="78"/>
      <c r="K26" s="78"/>
      <c r="L26" s="78"/>
      <c r="M26" s="152"/>
      <c r="N26" s="152"/>
      <c r="O26" s="152"/>
      <c r="P26" s="152"/>
      <c r="Q26" s="152"/>
      <c r="R26" s="152"/>
      <c r="S26" s="152"/>
      <c r="T26" s="152"/>
    </row>
    <row r="27" spans="1:32" x14ac:dyDescent="0.3">
      <c r="A27" s="45"/>
      <c r="B27" s="45"/>
      <c r="C27" s="79"/>
      <c r="D27" s="79"/>
      <c r="E27" s="79"/>
      <c r="F27" s="79"/>
      <c r="G27" s="78"/>
      <c r="H27" s="78"/>
      <c r="I27" s="78"/>
      <c r="J27" s="78"/>
      <c r="K27" s="78"/>
      <c r="L27" s="78"/>
      <c r="M27" s="152"/>
      <c r="N27" s="152"/>
      <c r="O27" s="152"/>
      <c r="P27" s="152"/>
      <c r="Q27" s="152"/>
      <c r="R27" s="152"/>
      <c r="S27" s="152"/>
      <c r="T27" s="152"/>
    </row>
    <row r="28" spans="1:32" x14ac:dyDescent="0.3">
      <c r="A28" s="45"/>
      <c r="B28" s="45"/>
      <c r="C28" s="79"/>
      <c r="D28" s="79"/>
      <c r="E28" s="79"/>
      <c r="F28" s="79"/>
      <c r="G28" s="78"/>
      <c r="H28" s="78"/>
      <c r="I28" s="78"/>
      <c r="J28" s="78"/>
      <c r="K28" s="78"/>
      <c r="L28" s="78"/>
      <c r="M28" s="152"/>
      <c r="N28" s="152"/>
      <c r="O28" s="152"/>
      <c r="P28" s="152"/>
      <c r="Q28" s="152"/>
      <c r="R28" s="152"/>
      <c r="S28" s="152"/>
      <c r="T28" s="152"/>
    </row>
    <row r="29" spans="1:32" s="199" customFormat="1" x14ac:dyDescent="0.3">
      <c r="A29" s="45"/>
      <c r="B29" s="45"/>
      <c r="C29" s="45"/>
      <c r="D29" s="45"/>
      <c r="E29" s="45"/>
      <c r="F29" s="45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</row>
    <row r="30" spans="1:32" s="199" customFormat="1" x14ac:dyDescent="0.3">
      <c r="A30" s="45"/>
      <c r="B30" s="45"/>
      <c r="C30" s="45"/>
      <c r="D30" s="45"/>
      <c r="E30" s="45"/>
      <c r="F30" s="45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</row>
    <row r="31" spans="1:32" x14ac:dyDescent="0.3">
      <c r="A31" s="45"/>
      <c r="B31" s="45"/>
      <c r="C31" s="45"/>
      <c r="D31" s="45"/>
      <c r="E31" s="45"/>
      <c r="F31" s="45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</row>
    <row r="32" spans="1:32" x14ac:dyDescent="0.3">
      <c r="A32" s="45"/>
      <c r="B32" s="45"/>
      <c r="C32" s="45"/>
      <c r="D32" s="45"/>
      <c r="E32" s="45"/>
      <c r="F32" s="45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</row>
    <row r="33" spans="1:20" s="199" customFormat="1" x14ac:dyDescent="0.3">
      <c r="A33" s="45"/>
      <c r="B33" s="45"/>
      <c r="C33" s="45"/>
      <c r="D33" s="45"/>
      <c r="E33" s="45"/>
      <c r="F33" s="45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</row>
    <row r="34" spans="1:20" s="199" customFormat="1" x14ac:dyDescent="0.3">
      <c r="A34" s="45"/>
      <c r="B34" s="45"/>
      <c r="C34" s="45"/>
      <c r="D34" s="45"/>
      <c r="E34" s="45"/>
      <c r="F34" s="45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</row>
    <row r="35" spans="1:20" x14ac:dyDescent="0.3">
      <c r="A35" s="45"/>
      <c r="B35" s="45"/>
      <c r="C35" s="45"/>
      <c r="D35" s="45"/>
      <c r="E35" s="45"/>
      <c r="F35" s="45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</row>
    <row r="36" spans="1:20" x14ac:dyDescent="0.3">
      <c r="A36" s="45"/>
      <c r="B36" s="45"/>
      <c r="C36" s="45"/>
      <c r="D36" s="45"/>
      <c r="E36" s="45"/>
      <c r="F36" s="45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</row>
    <row r="37" spans="1:20" x14ac:dyDescent="0.3">
      <c r="A37" s="45"/>
      <c r="B37" s="45"/>
      <c r="C37" s="45"/>
      <c r="D37" s="45"/>
      <c r="E37" s="45"/>
      <c r="F37" s="45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</row>
    <row r="38" spans="1:20" x14ac:dyDescent="0.3">
      <c r="A38" s="45"/>
      <c r="B38" s="45"/>
      <c r="C38" s="45"/>
      <c r="D38" s="45"/>
      <c r="E38" s="45"/>
      <c r="F38" s="45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</row>
    <row r="39" spans="1:20" x14ac:dyDescent="0.3">
      <c r="A39" s="153"/>
      <c r="G39" s="152"/>
    </row>
    <row r="40" spans="1:20" x14ac:dyDescent="0.3">
      <c r="G40" s="152"/>
    </row>
    <row r="41" spans="1:20" x14ac:dyDescent="0.3">
      <c r="G41" s="152"/>
    </row>
    <row r="42" spans="1:20" x14ac:dyDescent="0.3">
      <c r="G42" s="152"/>
    </row>
    <row r="43" spans="1:20" x14ac:dyDescent="0.3">
      <c r="G43" s="152"/>
    </row>
  </sheetData>
  <sortState ref="A7:L16">
    <sortCondition ref="A7"/>
  </sortState>
  <mergeCells count="1">
    <mergeCell ref="Z2:AA2"/>
  </mergeCells>
  <pageMargins left="0.7" right="0.7" top="0.75" bottom="0.75" header="0.3" footer="0.3"/>
  <pageSetup orientation="portrait" horizontalDpi="4294967294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2D050"/>
  </sheetPr>
  <dimension ref="A1:Z63"/>
  <sheetViews>
    <sheetView workbookViewId="0">
      <selection activeCell="L20" sqref="L20"/>
    </sheetView>
  </sheetViews>
  <sheetFormatPr defaultRowHeight="19.5" x14ac:dyDescent="0.3"/>
  <cols>
    <col min="1" max="1" width="14" style="171" customWidth="1"/>
    <col min="2" max="2" width="42.140625" style="45" customWidth="1"/>
    <col min="3" max="4" width="8.42578125" style="45" customWidth="1"/>
    <col min="5" max="5" width="8.140625" style="45" customWidth="1"/>
    <col min="6" max="12" width="8.42578125" style="45" customWidth="1"/>
    <col min="13" max="13" width="14.140625" style="45" customWidth="1"/>
    <col min="14" max="14" width="15" style="45" customWidth="1"/>
    <col min="15" max="15" width="17.42578125" style="45" customWidth="1"/>
    <col min="16" max="26" width="9.140625" style="93"/>
    <col min="27" max="16384" width="9.140625" style="45"/>
  </cols>
  <sheetData>
    <row r="1" spans="1:26" x14ac:dyDescent="0.3">
      <c r="A1" s="201" t="s">
        <v>47</v>
      </c>
      <c r="B1" s="202"/>
    </row>
    <row r="3" spans="1:26" x14ac:dyDescent="0.3">
      <c r="A3" s="194" t="s">
        <v>140</v>
      </c>
    </row>
    <row r="5" spans="1:26" ht="39" x14ac:dyDescent="0.3">
      <c r="A5" s="315" t="s">
        <v>45</v>
      </c>
      <c r="B5" s="316"/>
      <c r="C5" s="317" t="s">
        <v>71</v>
      </c>
      <c r="D5" s="317" t="s">
        <v>76</v>
      </c>
      <c r="E5" s="317" t="s">
        <v>77</v>
      </c>
      <c r="F5" s="317" t="s">
        <v>78</v>
      </c>
      <c r="G5" s="317" t="s">
        <v>80</v>
      </c>
      <c r="H5" s="317" t="s">
        <v>102</v>
      </c>
      <c r="I5" s="317" t="s">
        <v>104</v>
      </c>
      <c r="J5" s="317" t="s">
        <v>105</v>
      </c>
      <c r="K5" s="314" t="s">
        <v>118</v>
      </c>
      <c r="L5" s="314" t="s">
        <v>126</v>
      </c>
      <c r="M5" s="311" t="s">
        <v>131</v>
      </c>
      <c r="N5" s="312" t="s">
        <v>132</v>
      </c>
      <c r="O5" s="312" t="s">
        <v>133</v>
      </c>
      <c r="Q5" s="203"/>
      <c r="R5" s="203"/>
      <c r="S5" s="203"/>
      <c r="T5" s="203"/>
      <c r="U5" s="158"/>
      <c r="V5" s="158"/>
      <c r="W5" s="158"/>
      <c r="X5" s="158"/>
    </row>
    <row r="6" spans="1:26" x14ac:dyDescent="0.3">
      <c r="A6" s="170" t="s">
        <v>81</v>
      </c>
      <c r="B6" s="151" t="s">
        <v>48</v>
      </c>
      <c r="C6" s="160">
        <v>38.93642848285679</v>
      </c>
      <c r="D6" s="160">
        <v>57.562765588812837</v>
      </c>
      <c r="E6" s="160">
        <v>49.149907221739497</v>
      </c>
      <c r="F6" s="160">
        <v>57.934742749629216</v>
      </c>
      <c r="G6" s="160">
        <v>63.008309268337662</v>
      </c>
      <c r="H6" s="160">
        <v>74.393172682404966</v>
      </c>
      <c r="I6" s="160">
        <v>74.340725755887419</v>
      </c>
      <c r="J6" s="160">
        <v>77.698952098397598</v>
      </c>
      <c r="K6" s="160">
        <v>84.901696336005131</v>
      </c>
      <c r="L6" s="160">
        <v>86.480066886518813</v>
      </c>
      <c r="M6" s="143">
        <f>L6/L$6*100</f>
        <v>100</v>
      </c>
      <c r="N6" s="144">
        <f>L6/K6-1</f>
        <v>1.859056554379257E-2</v>
      </c>
      <c r="O6" s="144">
        <f>L6/H6-1</f>
        <v>0.16247316478508744</v>
      </c>
      <c r="Q6" s="204"/>
      <c r="R6" s="204"/>
      <c r="S6" s="204"/>
      <c r="T6" s="204"/>
      <c r="U6" s="204"/>
      <c r="V6" s="204"/>
      <c r="W6" s="204"/>
      <c r="X6" s="204"/>
    </row>
    <row r="7" spans="1:26" s="130" customFormat="1" x14ac:dyDescent="0.3">
      <c r="A7" s="205"/>
      <c r="B7" s="206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45"/>
      <c r="N7" s="146"/>
      <c r="O7" s="179"/>
      <c r="P7" s="93"/>
      <c r="Q7" s="101"/>
      <c r="R7" s="101"/>
      <c r="S7" s="101"/>
      <c r="T7" s="101"/>
      <c r="U7" s="101"/>
      <c r="V7" s="101"/>
      <c r="W7" s="101"/>
      <c r="X7" s="101"/>
      <c r="Y7" s="93"/>
      <c r="Z7" s="93"/>
    </row>
    <row r="8" spans="1:26" s="130" customFormat="1" x14ac:dyDescent="0.3">
      <c r="A8" s="180" t="s">
        <v>82</v>
      </c>
      <c r="B8" s="181" t="s">
        <v>100</v>
      </c>
      <c r="C8" s="78">
        <v>9.7171463334619279</v>
      </c>
      <c r="D8" s="78">
        <v>9.4911113346356952</v>
      </c>
      <c r="E8" s="78">
        <v>7.0432725687498117</v>
      </c>
      <c r="F8" s="78">
        <v>9.8832011682532066</v>
      </c>
      <c r="G8" s="78">
        <v>11.109278654566612</v>
      </c>
      <c r="H8" s="78">
        <v>13.505963994482276</v>
      </c>
      <c r="I8" s="78">
        <v>11.918673946562468</v>
      </c>
      <c r="J8" s="78">
        <v>15.76687579673856</v>
      </c>
      <c r="K8" s="78">
        <v>17.305442226637521</v>
      </c>
      <c r="L8" s="78">
        <v>16.324463644157255</v>
      </c>
      <c r="M8" s="145">
        <f t="shared" ref="M8:M17" si="0">L8/L$6*100</f>
        <v>18.876562232055861</v>
      </c>
      <c r="N8" s="147">
        <f t="shared" ref="N8:N16" si="1">L8/K8-1</f>
        <v>-5.668613200593553E-2</v>
      </c>
      <c r="O8" s="147">
        <f t="shared" ref="O8:O16" si="2">L8/H8-1</f>
        <v>0.20868555927044152</v>
      </c>
      <c r="P8" s="93"/>
      <c r="Q8" s="101"/>
      <c r="R8" s="101"/>
      <c r="S8" s="101"/>
      <c r="T8" s="101"/>
      <c r="U8" s="101"/>
      <c r="V8" s="101"/>
      <c r="W8" s="101"/>
      <c r="X8" s="101"/>
      <c r="Y8" s="93"/>
      <c r="Z8" s="93"/>
    </row>
    <row r="9" spans="1:26" s="130" customFormat="1" x14ac:dyDescent="0.3">
      <c r="A9" s="180" t="s">
        <v>83</v>
      </c>
      <c r="B9" s="181" t="s">
        <v>101</v>
      </c>
      <c r="C9" s="78">
        <v>0.64524145901067109</v>
      </c>
      <c r="D9" s="78">
        <v>0.75217328143836237</v>
      </c>
      <c r="E9" s="78">
        <v>0.9028398026594473</v>
      </c>
      <c r="F9" s="78">
        <v>0.97449438430049129</v>
      </c>
      <c r="G9" s="78">
        <v>0.84220048034086104</v>
      </c>
      <c r="H9" s="78">
        <v>1.323090226676126</v>
      </c>
      <c r="I9" s="78">
        <v>1.5538921521853251</v>
      </c>
      <c r="J9" s="78">
        <v>1.5076565751289013</v>
      </c>
      <c r="K9" s="78">
        <v>1.6385712079899759</v>
      </c>
      <c r="L9" s="78">
        <v>1.4366545436696394</v>
      </c>
      <c r="M9" s="145">
        <f t="shared" si="0"/>
        <v>1.6612551254786279</v>
      </c>
      <c r="N9" s="147">
        <f t="shared" si="1"/>
        <v>-0.1232272746742733</v>
      </c>
      <c r="O9" s="147">
        <f t="shared" si="2"/>
        <v>8.5832632351015237E-2</v>
      </c>
      <c r="P9" s="93"/>
      <c r="Q9" s="101"/>
      <c r="R9" s="101"/>
      <c r="S9" s="101"/>
      <c r="T9" s="101"/>
      <c r="U9" s="101"/>
      <c r="V9" s="101"/>
      <c r="W9" s="101"/>
      <c r="X9" s="101"/>
      <c r="Y9" s="93"/>
      <c r="Z9" s="93"/>
    </row>
    <row r="10" spans="1:26" s="130" customFormat="1" x14ac:dyDescent="0.3">
      <c r="A10" s="180" t="s">
        <v>84</v>
      </c>
      <c r="B10" s="181" t="s">
        <v>92</v>
      </c>
      <c r="C10" s="78">
        <v>0.15590034579575912</v>
      </c>
      <c r="D10" s="78">
        <v>0.34288295063781427</v>
      </c>
      <c r="E10" s="78">
        <v>1.5384691141608902</v>
      </c>
      <c r="F10" s="78">
        <v>2.4741308441532914</v>
      </c>
      <c r="G10" s="78">
        <v>3.4299878077726951</v>
      </c>
      <c r="H10" s="78">
        <v>4.2565274081457387</v>
      </c>
      <c r="I10" s="78">
        <v>4.1557984029190269</v>
      </c>
      <c r="J10" s="78">
        <v>4.0203217836315757</v>
      </c>
      <c r="K10" s="78">
        <v>3.6261634599936299</v>
      </c>
      <c r="L10" s="78">
        <v>3.3779883393783616</v>
      </c>
      <c r="M10" s="145">
        <f t="shared" si="0"/>
        <v>3.9060889532047165</v>
      </c>
      <c r="N10" s="147">
        <f t="shared" si="1"/>
        <v>-6.8440136070342605E-2</v>
      </c>
      <c r="O10" s="147">
        <f t="shared" si="2"/>
        <v>-0.20639807630184936</v>
      </c>
      <c r="P10" s="93"/>
      <c r="Q10" s="101"/>
      <c r="R10" s="101"/>
      <c r="S10" s="101"/>
      <c r="T10" s="101"/>
      <c r="U10" s="101"/>
      <c r="V10" s="101"/>
      <c r="W10" s="101"/>
      <c r="X10" s="101"/>
      <c r="Y10" s="93"/>
      <c r="Z10" s="93"/>
    </row>
    <row r="11" spans="1:26" s="130" customFormat="1" x14ac:dyDescent="0.3">
      <c r="A11" s="180" t="s">
        <v>85</v>
      </c>
      <c r="B11" s="181" t="s">
        <v>93</v>
      </c>
      <c r="C11" s="78">
        <v>16.211849866294571</v>
      </c>
      <c r="D11" s="78">
        <v>34.464848811535752</v>
      </c>
      <c r="E11" s="78">
        <v>26.101928824195596</v>
      </c>
      <c r="F11" s="78">
        <v>32.211940772132365</v>
      </c>
      <c r="G11" s="78">
        <v>36.048841108125934</v>
      </c>
      <c r="H11" s="78">
        <v>41.038388782445686</v>
      </c>
      <c r="I11" s="78">
        <v>41.923248752621888</v>
      </c>
      <c r="J11" s="78">
        <v>38.928025143074066</v>
      </c>
      <c r="K11" s="78">
        <v>40.976269006468549</v>
      </c>
      <c r="L11" s="78">
        <v>39.594310280092508</v>
      </c>
      <c r="M11" s="145">
        <f t="shared" si="0"/>
        <v>45.784319676867383</v>
      </c>
      <c r="N11" s="147">
        <f t="shared" si="1"/>
        <v>-3.3725831069634116E-2</v>
      </c>
      <c r="O11" s="147">
        <f t="shared" si="2"/>
        <v>-3.5188479499246084E-2</v>
      </c>
      <c r="P11" s="93"/>
      <c r="Q11" s="101"/>
      <c r="R11" s="101"/>
      <c r="S11" s="101"/>
      <c r="T11" s="101"/>
      <c r="U11" s="101"/>
      <c r="V11" s="101"/>
      <c r="W11" s="101"/>
      <c r="X11" s="101"/>
      <c r="Y11" s="93"/>
      <c r="Z11" s="93"/>
    </row>
    <row r="12" spans="1:26" s="130" customFormat="1" x14ac:dyDescent="0.3">
      <c r="A12" s="180" t="s">
        <v>86</v>
      </c>
      <c r="B12" s="181" t="s">
        <v>94</v>
      </c>
      <c r="C12" s="78">
        <v>6.9404578725699189</v>
      </c>
      <c r="D12" s="78">
        <v>6.3257742545848679</v>
      </c>
      <c r="E12" s="78">
        <v>6.7013064394629787</v>
      </c>
      <c r="F12" s="78">
        <v>6.6849980712690238</v>
      </c>
      <c r="G12" s="78">
        <v>6.0262430128678233</v>
      </c>
      <c r="H12" s="78">
        <v>7.0797007481989356</v>
      </c>
      <c r="I12" s="78">
        <v>6.9680039969364023</v>
      </c>
      <c r="J12" s="78">
        <v>8.216726771813649</v>
      </c>
      <c r="K12" s="78">
        <v>9.7288710005371684</v>
      </c>
      <c r="L12" s="78">
        <v>10.679839973653548</v>
      </c>
      <c r="M12" s="145">
        <f t="shared" si="0"/>
        <v>12.349481629874184</v>
      </c>
      <c r="N12" s="147">
        <f t="shared" si="1"/>
        <v>9.7747104783676653E-2</v>
      </c>
      <c r="O12" s="147">
        <f t="shared" si="2"/>
        <v>0.50851573442147013</v>
      </c>
      <c r="P12" s="93"/>
      <c r="Q12" s="101"/>
      <c r="R12" s="101"/>
      <c r="S12" s="101"/>
      <c r="T12" s="101"/>
      <c r="U12" s="101"/>
      <c r="V12" s="101"/>
      <c r="W12" s="101"/>
      <c r="X12" s="101"/>
      <c r="Y12" s="93"/>
      <c r="Z12" s="93"/>
    </row>
    <row r="13" spans="1:26" s="130" customFormat="1" x14ac:dyDescent="0.3">
      <c r="A13" s="180" t="s">
        <v>87</v>
      </c>
      <c r="B13" s="181" t="s">
        <v>95</v>
      </c>
      <c r="C13" s="78">
        <v>0.92475527138800262</v>
      </c>
      <c r="D13" s="78">
        <v>1.5734025167795469</v>
      </c>
      <c r="E13" s="78">
        <v>2.0690570696547899</v>
      </c>
      <c r="F13" s="78">
        <v>1.5241867061701488</v>
      </c>
      <c r="G13" s="78">
        <v>1.9182138591511084</v>
      </c>
      <c r="H13" s="78">
        <v>1.923999677283637</v>
      </c>
      <c r="I13" s="78">
        <v>1.793561314113578</v>
      </c>
      <c r="J13" s="78">
        <v>2.3635543963771291</v>
      </c>
      <c r="K13" s="78">
        <v>2.309051067375619</v>
      </c>
      <c r="L13" s="78">
        <v>3.0547515470462541</v>
      </c>
      <c r="M13" s="145">
        <f t="shared" si="0"/>
        <v>3.5323186683640881</v>
      </c>
      <c r="N13" s="147">
        <f t="shared" si="1"/>
        <v>0.32294672482846831</v>
      </c>
      <c r="O13" s="147">
        <f t="shared" si="2"/>
        <v>0.5877089705955918</v>
      </c>
      <c r="P13" s="93"/>
      <c r="Q13" s="101"/>
      <c r="R13" s="101"/>
      <c r="S13" s="101"/>
      <c r="T13" s="101"/>
      <c r="U13" s="101"/>
      <c r="V13" s="101"/>
      <c r="W13" s="101"/>
      <c r="X13" s="101"/>
      <c r="Y13" s="93"/>
      <c r="Z13" s="93"/>
    </row>
    <row r="14" spans="1:26" s="130" customFormat="1" x14ac:dyDescent="0.3">
      <c r="A14" s="180" t="s">
        <v>88</v>
      </c>
      <c r="B14" s="181" t="s">
        <v>96</v>
      </c>
      <c r="C14" s="78">
        <v>1.1946736394936708</v>
      </c>
      <c r="D14" s="78">
        <v>1.3852365797452497</v>
      </c>
      <c r="E14" s="78">
        <v>1.6237308692791301</v>
      </c>
      <c r="F14" s="78">
        <v>0.68302008045991647</v>
      </c>
      <c r="G14" s="78">
        <v>0.88056403455314725</v>
      </c>
      <c r="H14" s="78">
        <v>1.5184370612620059</v>
      </c>
      <c r="I14" s="78">
        <v>1.9370582303487462</v>
      </c>
      <c r="J14" s="78">
        <v>1.2379792378126462</v>
      </c>
      <c r="K14" s="78">
        <v>1.6319773332237848</v>
      </c>
      <c r="L14" s="78">
        <v>3.288200869160657</v>
      </c>
      <c r="M14" s="145">
        <f t="shared" si="0"/>
        <v>3.8022644842256099</v>
      </c>
      <c r="N14" s="147">
        <f t="shared" si="1"/>
        <v>1.0148569482060097</v>
      </c>
      <c r="O14" s="147">
        <f t="shared" si="2"/>
        <v>1.1655167362865617</v>
      </c>
      <c r="P14" s="93"/>
      <c r="Q14" s="101"/>
      <c r="R14" s="101"/>
      <c r="S14" s="101"/>
      <c r="T14" s="101"/>
      <c r="U14" s="101"/>
      <c r="V14" s="101"/>
      <c r="W14" s="101"/>
      <c r="X14" s="101"/>
      <c r="Y14" s="93"/>
      <c r="Z14" s="93"/>
    </row>
    <row r="15" spans="1:26" s="130" customFormat="1" x14ac:dyDescent="0.3">
      <c r="A15" s="180" t="s">
        <v>89</v>
      </c>
      <c r="B15" s="181" t="s">
        <v>97</v>
      </c>
      <c r="C15" s="78">
        <v>2.1309801446528986</v>
      </c>
      <c r="D15" s="78">
        <v>1.8874769885732927</v>
      </c>
      <c r="E15" s="78">
        <v>1.5273697680009781</v>
      </c>
      <c r="F15" s="78">
        <v>2.2585394997864823</v>
      </c>
      <c r="G15" s="78">
        <v>1.354691976273088</v>
      </c>
      <c r="H15" s="78">
        <v>2.2545793748933503</v>
      </c>
      <c r="I15" s="78">
        <v>2.4289277983001498</v>
      </c>
      <c r="J15" s="78">
        <v>3.9855240405257062</v>
      </c>
      <c r="K15" s="78">
        <v>5.0500460393251743</v>
      </c>
      <c r="L15" s="78">
        <v>6.3908390810459803</v>
      </c>
      <c r="M15" s="145">
        <f t="shared" si="0"/>
        <v>7.3899562189656844</v>
      </c>
      <c r="N15" s="147">
        <f t="shared" si="1"/>
        <v>0.26550115212414438</v>
      </c>
      <c r="O15" s="147">
        <f t="shared" si="2"/>
        <v>1.8346037190854236</v>
      </c>
      <c r="P15" s="93"/>
      <c r="Q15" s="101"/>
      <c r="R15" s="101"/>
      <c r="S15" s="101"/>
      <c r="T15" s="101"/>
      <c r="U15" s="101"/>
      <c r="V15" s="101"/>
      <c r="W15" s="101"/>
      <c r="X15" s="101"/>
      <c r="Y15" s="93"/>
      <c r="Z15" s="93"/>
    </row>
    <row r="16" spans="1:26" s="130" customFormat="1" x14ac:dyDescent="0.3">
      <c r="A16" s="180" t="s">
        <v>90</v>
      </c>
      <c r="B16" s="181" t="s">
        <v>98</v>
      </c>
      <c r="C16" s="78">
        <v>1.0154235501893765</v>
      </c>
      <c r="D16" s="78">
        <v>1.3398588708822585</v>
      </c>
      <c r="E16" s="78">
        <v>1.6419327655758524</v>
      </c>
      <c r="F16" s="78">
        <v>1.2402312231042558</v>
      </c>
      <c r="G16" s="78">
        <v>1.3982883346863826</v>
      </c>
      <c r="H16" s="78">
        <v>1.4924854090172175</v>
      </c>
      <c r="I16" s="78">
        <v>1.6295213198480598</v>
      </c>
      <c r="J16" s="78">
        <v>1.626186747141714</v>
      </c>
      <c r="K16" s="78">
        <v>2.5201912086507492</v>
      </c>
      <c r="L16" s="78">
        <v>2.2988245448945124</v>
      </c>
      <c r="M16" s="145">
        <f t="shared" si="0"/>
        <v>2.6582131902269275</v>
      </c>
      <c r="N16" s="147">
        <f t="shared" si="1"/>
        <v>-8.7837249410433138E-2</v>
      </c>
      <c r="O16" s="147">
        <f t="shared" si="2"/>
        <v>0.54026600930608693</v>
      </c>
      <c r="P16" s="93"/>
      <c r="Q16" s="101"/>
      <c r="R16" s="101"/>
      <c r="S16" s="101"/>
      <c r="T16" s="101"/>
      <c r="U16" s="101"/>
      <c r="V16" s="101"/>
      <c r="W16" s="101"/>
      <c r="X16" s="101"/>
      <c r="Y16" s="93"/>
      <c r="Z16" s="93"/>
    </row>
    <row r="17" spans="1:26" s="130" customFormat="1" x14ac:dyDescent="0.3">
      <c r="A17" s="180" t="s">
        <v>91</v>
      </c>
      <c r="B17" s="181" t="s">
        <v>99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145">
        <f t="shared" si="0"/>
        <v>0</v>
      </c>
      <c r="N17" s="147">
        <v>0</v>
      </c>
      <c r="O17" s="147">
        <v>0</v>
      </c>
      <c r="P17" s="93"/>
      <c r="Q17" s="101"/>
      <c r="R17" s="101"/>
      <c r="S17" s="101"/>
      <c r="T17" s="101"/>
      <c r="U17" s="101"/>
      <c r="V17" s="101"/>
      <c r="W17" s="101"/>
      <c r="X17" s="101"/>
      <c r="Y17" s="93"/>
      <c r="Z17" s="93"/>
    </row>
    <row r="18" spans="1:26" s="130" customFormat="1" x14ac:dyDescent="0.3">
      <c r="A18" s="186" t="s">
        <v>116</v>
      </c>
      <c r="B18" s="186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5"/>
      <c r="N18" s="85"/>
      <c r="O18" s="85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</row>
    <row r="19" spans="1:26" s="130" customFormat="1" x14ac:dyDescent="0.3">
      <c r="A19" s="45"/>
      <c r="B19" s="45"/>
      <c r="C19" s="79"/>
      <c r="D19" s="113"/>
      <c r="E19" s="113"/>
      <c r="F19" s="113"/>
      <c r="G19" s="113"/>
      <c r="H19" s="113"/>
      <c r="I19" s="113"/>
      <c r="J19" s="113"/>
      <c r="K19" s="113"/>
      <c r="L19" s="113"/>
      <c r="M19" s="141"/>
      <c r="N19" s="147"/>
      <c r="O19" s="147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</row>
    <row r="20" spans="1:26" x14ac:dyDescent="0.3">
      <c r="A20" s="207"/>
      <c r="B20" s="207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9"/>
      <c r="N20" s="48"/>
    </row>
    <row r="21" spans="1:26" x14ac:dyDescent="0.3"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</row>
    <row r="22" spans="1:26" x14ac:dyDescent="0.3"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48"/>
      <c r="N22" s="48"/>
    </row>
    <row r="23" spans="1:26" x14ac:dyDescent="0.3"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48"/>
      <c r="N23" s="48"/>
    </row>
    <row r="24" spans="1:26" x14ac:dyDescent="0.3"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48"/>
      <c r="N24" s="48"/>
    </row>
    <row r="25" spans="1:26" x14ac:dyDescent="0.3"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48"/>
      <c r="N25" s="48"/>
    </row>
    <row r="26" spans="1:26" x14ac:dyDescent="0.3"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48"/>
      <c r="N26" s="48"/>
    </row>
    <row r="27" spans="1:26" x14ac:dyDescent="0.3"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48"/>
      <c r="N27" s="48"/>
    </row>
    <row r="28" spans="1:26" x14ac:dyDescent="0.3"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48"/>
      <c r="N28" s="48"/>
    </row>
    <row r="29" spans="1:26" x14ac:dyDescent="0.3"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48"/>
      <c r="N29" s="48"/>
    </row>
    <row r="30" spans="1:26" x14ac:dyDescent="0.3"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48"/>
      <c r="N30" s="48"/>
    </row>
    <row r="31" spans="1:26" x14ac:dyDescent="0.3"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</row>
    <row r="32" spans="1:26" x14ac:dyDescent="0.3"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</row>
    <row r="33" spans="1:15" x14ac:dyDescent="0.3"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</row>
    <row r="34" spans="1:15" x14ac:dyDescent="0.3">
      <c r="A34" s="45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</row>
    <row r="35" spans="1:15" x14ac:dyDescent="0.3">
      <c r="A35" s="45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</row>
    <row r="36" spans="1:15" x14ac:dyDescent="0.3">
      <c r="A36" s="45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</row>
    <row r="37" spans="1:15" x14ac:dyDescent="0.3">
      <c r="A37" s="45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</row>
    <row r="38" spans="1:15" x14ac:dyDescent="0.3">
      <c r="A38" s="4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</row>
    <row r="39" spans="1:15" x14ac:dyDescent="0.3">
      <c r="A39" s="45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</row>
    <row r="40" spans="1:15" x14ac:dyDescent="0.3">
      <c r="A40" s="45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</row>
    <row r="41" spans="1:15" x14ac:dyDescent="0.3">
      <c r="A41" s="45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</row>
    <row r="42" spans="1:15" x14ac:dyDescent="0.3">
      <c r="A42" s="4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</row>
    <row r="43" spans="1:15" x14ac:dyDescent="0.3">
      <c r="A43" s="130"/>
      <c r="B43" s="130"/>
      <c r="C43" s="130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130"/>
    </row>
    <row r="44" spans="1:15" x14ac:dyDescent="0.3">
      <c r="A44" s="130"/>
      <c r="B44" s="130"/>
      <c r="C44" s="210"/>
      <c r="D44" s="211"/>
      <c r="E44" s="211"/>
      <c r="F44" s="211"/>
      <c r="G44" s="211"/>
      <c r="H44" s="211"/>
      <c r="I44" s="211"/>
      <c r="J44" s="211"/>
      <c r="K44" s="211"/>
      <c r="L44" s="211"/>
      <c r="M44" s="93"/>
      <c r="N44" s="93"/>
      <c r="O44" s="130"/>
    </row>
    <row r="45" spans="1:15" x14ac:dyDescent="0.3">
      <c r="A45" s="130"/>
      <c r="B45" s="130"/>
      <c r="C45" s="210"/>
      <c r="D45" s="211"/>
      <c r="E45" s="211"/>
      <c r="F45" s="211"/>
      <c r="G45" s="211"/>
      <c r="H45" s="211"/>
      <c r="I45" s="211"/>
      <c r="J45" s="211"/>
      <c r="K45" s="211"/>
      <c r="L45" s="211"/>
      <c r="M45" s="93"/>
      <c r="N45" s="93"/>
      <c r="O45" s="130"/>
    </row>
    <row r="46" spans="1:15" x14ac:dyDescent="0.3">
      <c r="A46" s="130"/>
      <c r="B46" s="130"/>
      <c r="C46" s="210"/>
      <c r="D46" s="211"/>
      <c r="E46" s="211"/>
      <c r="F46" s="211"/>
      <c r="G46" s="211"/>
      <c r="H46" s="211"/>
      <c r="I46" s="211"/>
      <c r="J46" s="211"/>
      <c r="K46" s="211"/>
      <c r="L46" s="211"/>
      <c r="M46" s="93"/>
      <c r="N46" s="93"/>
      <c r="O46" s="130"/>
    </row>
    <row r="47" spans="1:15" x14ac:dyDescent="0.3">
      <c r="A47" s="130"/>
      <c r="B47" s="130"/>
      <c r="C47" s="210"/>
      <c r="D47" s="211"/>
      <c r="E47" s="211"/>
      <c r="F47" s="211"/>
      <c r="G47" s="211"/>
      <c r="H47" s="211"/>
      <c r="I47" s="211"/>
      <c r="J47" s="211"/>
      <c r="K47" s="211"/>
      <c r="L47" s="211"/>
      <c r="M47" s="93"/>
      <c r="N47" s="93"/>
      <c r="O47" s="130"/>
    </row>
    <row r="48" spans="1:15" x14ac:dyDescent="0.3">
      <c r="A48" s="130"/>
      <c r="B48" s="130"/>
      <c r="C48" s="210"/>
      <c r="D48" s="211"/>
      <c r="E48" s="211"/>
      <c r="F48" s="211"/>
      <c r="G48" s="211"/>
      <c r="H48" s="211"/>
      <c r="I48" s="211"/>
      <c r="J48" s="211"/>
      <c r="K48" s="211"/>
      <c r="L48" s="211"/>
      <c r="M48" s="93"/>
      <c r="N48" s="93"/>
      <c r="O48" s="130"/>
    </row>
    <row r="49" spans="1:15" x14ac:dyDescent="0.3">
      <c r="A49" s="130"/>
      <c r="B49" s="130"/>
      <c r="C49" s="210"/>
      <c r="D49" s="211"/>
      <c r="E49" s="211"/>
      <c r="F49" s="211"/>
      <c r="G49" s="211"/>
      <c r="H49" s="211"/>
      <c r="I49" s="211"/>
      <c r="J49" s="211"/>
      <c r="K49" s="211"/>
      <c r="L49" s="211"/>
      <c r="M49" s="93"/>
      <c r="N49" s="93"/>
      <c r="O49" s="130"/>
    </row>
    <row r="50" spans="1:15" x14ac:dyDescent="0.3">
      <c r="A50" s="130"/>
      <c r="B50" s="130"/>
      <c r="C50" s="210"/>
      <c r="D50" s="211"/>
      <c r="E50" s="211"/>
      <c r="F50" s="211"/>
      <c r="G50" s="211"/>
      <c r="H50" s="211"/>
      <c r="I50" s="211"/>
      <c r="J50" s="211"/>
      <c r="K50" s="211"/>
      <c r="L50" s="211"/>
      <c r="M50" s="93"/>
      <c r="N50" s="93"/>
      <c r="O50" s="130"/>
    </row>
    <row r="51" spans="1:15" x14ac:dyDescent="0.3">
      <c r="A51" s="130"/>
      <c r="B51" s="130"/>
      <c r="C51" s="210"/>
      <c r="D51" s="211"/>
      <c r="E51" s="211"/>
      <c r="F51" s="211"/>
      <c r="G51" s="211"/>
      <c r="H51" s="211"/>
      <c r="I51" s="211"/>
      <c r="J51" s="211"/>
      <c r="K51" s="211"/>
      <c r="L51" s="211"/>
      <c r="M51" s="93"/>
      <c r="N51" s="93"/>
      <c r="O51" s="130"/>
    </row>
    <row r="52" spans="1:15" x14ac:dyDescent="0.3">
      <c r="A52" s="130"/>
      <c r="B52" s="130"/>
      <c r="C52" s="210"/>
      <c r="D52" s="211"/>
      <c r="E52" s="211"/>
      <c r="F52" s="211"/>
      <c r="G52" s="211"/>
      <c r="H52" s="211"/>
      <c r="I52" s="211"/>
      <c r="J52" s="211"/>
      <c r="K52" s="211"/>
      <c r="L52" s="211"/>
      <c r="M52" s="93"/>
      <c r="N52" s="93"/>
      <c r="O52" s="130"/>
    </row>
    <row r="53" spans="1:15" x14ac:dyDescent="0.3">
      <c r="A53" s="130"/>
      <c r="B53" s="130"/>
      <c r="C53" s="210"/>
      <c r="D53" s="211"/>
      <c r="E53" s="211"/>
      <c r="F53" s="211"/>
      <c r="G53" s="211"/>
      <c r="H53" s="211"/>
      <c r="I53" s="211"/>
      <c r="J53" s="211"/>
      <c r="K53" s="211"/>
      <c r="L53" s="211"/>
      <c r="M53" s="93"/>
      <c r="N53" s="93"/>
      <c r="O53" s="130"/>
    </row>
    <row r="54" spans="1:15" x14ac:dyDescent="0.3">
      <c r="A54" s="130"/>
      <c r="B54" s="130"/>
      <c r="C54" s="210"/>
      <c r="D54" s="211"/>
      <c r="E54" s="211"/>
      <c r="F54" s="211"/>
      <c r="G54" s="211"/>
      <c r="H54" s="211"/>
      <c r="I54" s="211"/>
      <c r="J54" s="211"/>
      <c r="K54" s="211"/>
      <c r="L54" s="211"/>
      <c r="M54" s="93"/>
      <c r="N54" s="93"/>
      <c r="O54" s="130"/>
    </row>
    <row r="55" spans="1:15" x14ac:dyDescent="0.3">
      <c r="A55" s="130"/>
      <c r="B55" s="130"/>
      <c r="C55" s="210"/>
      <c r="D55" s="211"/>
      <c r="E55" s="211"/>
      <c r="F55" s="211"/>
      <c r="G55" s="211"/>
      <c r="H55" s="211"/>
      <c r="I55" s="211"/>
      <c r="J55" s="211"/>
      <c r="K55" s="211"/>
      <c r="L55" s="211"/>
      <c r="M55" s="93"/>
      <c r="N55" s="93"/>
      <c r="O55" s="130"/>
    </row>
    <row r="56" spans="1:15" x14ac:dyDescent="0.3">
      <c r="A56" s="130"/>
      <c r="B56" s="13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130"/>
      <c r="N56" s="130"/>
      <c r="O56" s="130"/>
    </row>
    <row r="57" spans="1:15" x14ac:dyDescent="0.3">
      <c r="A57" s="130"/>
      <c r="B57" s="13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130"/>
      <c r="N57" s="130"/>
      <c r="O57" s="130"/>
    </row>
    <row r="58" spans="1:15" x14ac:dyDescent="0.3">
      <c r="A58" s="130"/>
      <c r="B58" s="13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130"/>
      <c r="N58" s="130"/>
      <c r="O58" s="130"/>
    </row>
    <row r="59" spans="1:15" x14ac:dyDescent="0.3">
      <c r="A59" s="130"/>
      <c r="B59" s="13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130"/>
      <c r="N59" s="130"/>
      <c r="O59" s="130"/>
    </row>
    <row r="60" spans="1:15" x14ac:dyDescent="0.3">
      <c r="A60" s="130"/>
      <c r="B60" s="13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130"/>
      <c r="N60" s="130"/>
      <c r="O60" s="130"/>
    </row>
    <row r="61" spans="1:15" x14ac:dyDescent="0.3">
      <c r="A61" s="130"/>
      <c r="B61" s="130"/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130"/>
      <c r="N61" s="130"/>
      <c r="O61" s="130"/>
    </row>
    <row r="62" spans="1:15" x14ac:dyDescent="0.3">
      <c r="A62" s="45"/>
      <c r="C62" s="155"/>
      <c r="D62" s="155"/>
      <c r="E62" s="155"/>
      <c r="F62" s="155"/>
      <c r="G62" s="155"/>
      <c r="H62" s="155"/>
      <c r="I62" s="155"/>
      <c r="J62" s="155"/>
      <c r="K62" s="155"/>
      <c r="L62" s="155"/>
    </row>
    <row r="63" spans="1:15" x14ac:dyDescent="0.3">
      <c r="A63" s="45"/>
      <c r="C63" s="155"/>
      <c r="D63" s="155"/>
      <c r="E63" s="155"/>
      <c r="F63" s="155"/>
      <c r="G63" s="155"/>
      <c r="H63" s="155"/>
      <c r="I63" s="155"/>
      <c r="J63" s="155"/>
      <c r="K63" s="155"/>
      <c r="L63" s="155"/>
    </row>
  </sheetData>
  <sortState ref="A8:L17">
    <sortCondition ref="A8"/>
  </sortState>
  <pageMargins left="0.7" right="0.7" top="0.75" bottom="0.75" header="0.3" footer="0.3"/>
  <pageSetup orientation="portrait" r:id="rId1"/>
  <ignoredErrors>
    <ignoredError sqref="A8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B1:P39"/>
  <sheetViews>
    <sheetView zoomScale="110" zoomScaleNormal="110" workbookViewId="0">
      <selection activeCell="K16" sqref="K16"/>
    </sheetView>
  </sheetViews>
  <sheetFormatPr defaultRowHeight="19.5" x14ac:dyDescent="0.3"/>
  <cols>
    <col min="1" max="1" width="2.85546875" style="45" customWidth="1"/>
    <col min="2" max="2" width="13.5703125" style="45" customWidth="1"/>
    <col min="3" max="3" width="9" style="45" customWidth="1"/>
    <col min="4" max="4" width="10" style="45" customWidth="1"/>
    <col min="5" max="5" width="10.28515625" style="45" customWidth="1"/>
    <col min="6" max="7" width="9.28515625" style="45" customWidth="1"/>
    <col min="8" max="10" width="9.7109375" style="45" bestFit="1" customWidth="1"/>
    <col min="11" max="16384" width="9.140625" style="45"/>
  </cols>
  <sheetData>
    <row r="1" spans="2:16" ht="13.5" customHeight="1" x14ac:dyDescent="0.3">
      <c r="G1" s="97"/>
    </row>
    <row r="2" spans="2:16" ht="25.5" x14ac:dyDescent="0.4">
      <c r="B2" s="299" t="s">
        <v>72</v>
      </c>
      <c r="G2" s="97"/>
    </row>
    <row r="3" spans="2:16" ht="12.75" customHeight="1" x14ac:dyDescent="0.3">
      <c r="B3" s="56"/>
      <c r="C3" s="258"/>
      <c r="D3" s="258"/>
      <c r="E3" s="258"/>
      <c r="G3" s="97"/>
    </row>
    <row r="4" spans="2:16" ht="17.25" customHeight="1" thickBot="1" x14ac:dyDescent="0.35">
      <c r="B4" s="49"/>
      <c r="C4" s="259" t="s">
        <v>71</v>
      </c>
      <c r="D4" s="259" t="s">
        <v>76</v>
      </c>
      <c r="E4" s="259" t="s">
        <v>77</v>
      </c>
      <c r="F4" s="259" t="s">
        <v>78</v>
      </c>
      <c r="G4" s="259" t="s">
        <v>80</v>
      </c>
      <c r="H4" s="259" t="s">
        <v>102</v>
      </c>
      <c r="I4" s="259" t="s">
        <v>104</v>
      </c>
      <c r="J4" s="259" t="s">
        <v>105</v>
      </c>
      <c r="K4" s="71" t="s">
        <v>118</v>
      </c>
      <c r="L4" s="71" t="s">
        <v>126</v>
      </c>
    </row>
    <row r="5" spans="2:16" x14ac:dyDescent="0.3">
      <c r="B5" s="94" t="s">
        <v>2</v>
      </c>
      <c r="C5" s="102">
        <v>36.702909888548511</v>
      </c>
      <c r="D5" s="79">
        <v>33.196537109389311</v>
      </c>
      <c r="E5" s="79">
        <v>20.470280179232319</v>
      </c>
      <c r="F5" s="103">
        <v>24.211540970635202</v>
      </c>
      <c r="G5" s="103">
        <v>28.947646379199107</v>
      </c>
      <c r="H5" s="103">
        <v>43.559322552808325</v>
      </c>
      <c r="I5" s="103">
        <v>29.261703840601538</v>
      </c>
      <c r="J5" s="103">
        <v>36.924527689745823</v>
      </c>
      <c r="K5" s="291">
        <f>EAC!L10</f>
        <v>40.764721655038805</v>
      </c>
      <c r="L5" s="291">
        <f>EAC!M10</f>
        <v>44.54513201566543</v>
      </c>
      <c r="M5" s="119"/>
      <c r="N5" s="119"/>
      <c r="O5" s="119"/>
    </row>
    <row r="6" spans="2:16" x14ac:dyDescent="0.3">
      <c r="B6" s="94" t="s">
        <v>3</v>
      </c>
      <c r="C6" s="102">
        <v>111.67994646303514</v>
      </c>
      <c r="D6" s="79">
        <v>118.46279800437131</v>
      </c>
      <c r="E6" s="79">
        <v>120.84310342451673</v>
      </c>
      <c r="F6" s="103">
        <v>115.16771712098573</v>
      </c>
      <c r="G6" s="103">
        <v>107.58357464314076</v>
      </c>
      <c r="H6" s="103">
        <v>111.83802233678752</v>
      </c>
      <c r="I6" s="103">
        <v>130.82337712334839</v>
      </c>
      <c r="J6" s="103">
        <v>126.38719795290039</v>
      </c>
      <c r="K6" s="291">
        <f>EAC!L16</f>
        <v>121.47719265808126</v>
      </c>
      <c r="L6" s="291">
        <f>EAC!M16</f>
        <v>132.21376916141108</v>
      </c>
      <c r="M6" s="119"/>
      <c r="N6" s="119"/>
      <c r="O6" s="119"/>
      <c r="P6" s="119"/>
    </row>
    <row r="7" spans="2:16" x14ac:dyDescent="0.3">
      <c r="B7" s="94" t="s">
        <v>4</v>
      </c>
      <c r="C7" s="102">
        <v>3.9043152751303141</v>
      </c>
      <c r="D7" s="79">
        <v>12.441465975690098</v>
      </c>
      <c r="E7" s="79">
        <v>6.1302883321905792</v>
      </c>
      <c r="F7" s="103">
        <v>10.335641224126757</v>
      </c>
      <c r="G7" s="103">
        <v>8.6930042885178622</v>
      </c>
      <c r="H7" s="103">
        <v>9.0439031878534255</v>
      </c>
      <c r="I7" s="103">
        <v>5.9545556985987433</v>
      </c>
      <c r="J7" s="103">
        <v>4.7399028210944492</v>
      </c>
      <c r="K7" s="291">
        <f>EAC!L22</f>
        <v>3.8561683531406503</v>
      </c>
      <c r="L7" s="291">
        <f>EAC!M22</f>
        <v>4.6217955130719375</v>
      </c>
      <c r="M7" s="119"/>
      <c r="N7" s="119"/>
      <c r="O7" s="119"/>
    </row>
    <row r="8" spans="2:16" x14ac:dyDescent="0.3">
      <c r="B8" s="94" t="s">
        <v>20</v>
      </c>
      <c r="C8" s="260">
        <f t="shared" ref="C8:E8" si="0">SUM(C5:C7)</f>
        <v>152.28717162671396</v>
      </c>
      <c r="D8" s="260">
        <f t="shared" si="0"/>
        <v>164.10080108945073</v>
      </c>
      <c r="E8" s="260">
        <f t="shared" si="0"/>
        <v>147.44367193593965</v>
      </c>
      <c r="F8" s="162">
        <f t="shared" ref="F8:L8" si="1">SUM(F5:F7)</f>
        <v>149.71489931574769</v>
      </c>
      <c r="G8" s="162">
        <f t="shared" si="1"/>
        <v>145.22422531085775</v>
      </c>
      <c r="H8" s="162">
        <f t="shared" si="1"/>
        <v>164.44124807744927</v>
      </c>
      <c r="I8" s="162">
        <f t="shared" si="1"/>
        <v>166.03963666254867</v>
      </c>
      <c r="J8" s="162">
        <f t="shared" si="1"/>
        <v>168.05162846374068</v>
      </c>
      <c r="K8" s="162">
        <f t="shared" si="1"/>
        <v>166.09808266626072</v>
      </c>
      <c r="L8" s="162">
        <f t="shared" si="1"/>
        <v>181.38069669014843</v>
      </c>
      <c r="M8" s="119"/>
      <c r="N8" s="119"/>
      <c r="O8" s="119"/>
    </row>
    <row r="9" spans="2:16" ht="20.25" thickBot="1" x14ac:dyDescent="0.35">
      <c r="B9" s="137" t="s">
        <v>21</v>
      </c>
      <c r="C9" s="92">
        <f t="shared" ref="C9:L9" si="2">+C5+C7-C6</f>
        <v>-71.072721299356317</v>
      </c>
      <c r="D9" s="92">
        <f t="shared" si="2"/>
        <v>-72.82479491929189</v>
      </c>
      <c r="E9" s="92">
        <f t="shared" si="2"/>
        <v>-94.242534913093834</v>
      </c>
      <c r="F9" s="92">
        <f t="shared" si="2"/>
        <v>-80.620534926223769</v>
      </c>
      <c r="G9" s="92">
        <f t="shared" si="2"/>
        <v>-69.942923975423795</v>
      </c>
      <c r="H9" s="92">
        <f t="shared" si="2"/>
        <v>-59.234796596125769</v>
      </c>
      <c r="I9" s="92">
        <f t="shared" si="2"/>
        <v>-95.607117584148114</v>
      </c>
      <c r="J9" s="92">
        <f t="shared" si="2"/>
        <v>-84.722767442060132</v>
      </c>
      <c r="K9" s="92">
        <f t="shared" si="2"/>
        <v>-76.856302649901806</v>
      </c>
      <c r="L9" s="92">
        <f t="shared" si="2"/>
        <v>-83.046841632673704</v>
      </c>
      <c r="M9" s="119"/>
      <c r="N9" s="119"/>
      <c r="O9" s="119"/>
    </row>
    <row r="10" spans="2:16" x14ac:dyDescent="0.3">
      <c r="B10" s="56" t="s">
        <v>109</v>
      </c>
      <c r="L10" s="119"/>
      <c r="O10" s="119"/>
    </row>
    <row r="11" spans="2:16" x14ac:dyDescent="0.3">
      <c r="B11" s="56"/>
      <c r="I11" s="57"/>
      <c r="N11" s="119"/>
    </row>
    <row r="12" spans="2:16" x14ac:dyDescent="0.3">
      <c r="B12" s="56"/>
      <c r="I12" s="57"/>
      <c r="L12" s="119"/>
      <c r="M12" s="119"/>
    </row>
    <row r="13" spans="2:16" x14ac:dyDescent="0.3">
      <c r="B13" s="56"/>
    </row>
    <row r="14" spans="2:16" x14ac:dyDescent="0.3">
      <c r="C14" s="155"/>
      <c r="E14" s="96"/>
      <c r="F14" s="96"/>
    </row>
    <row r="15" spans="2:16" x14ac:dyDescent="0.3">
      <c r="C15" s="155"/>
    </row>
    <row r="16" spans="2:16" x14ac:dyDescent="0.3">
      <c r="C16" s="155"/>
    </row>
    <row r="17" spans="2:8" x14ac:dyDescent="0.3">
      <c r="C17" s="95"/>
    </row>
    <row r="18" spans="2:8" x14ac:dyDescent="0.3">
      <c r="C18" s="155"/>
    </row>
    <row r="19" spans="2:8" x14ac:dyDescent="0.3">
      <c r="C19" s="155"/>
      <c r="D19" s="152"/>
      <c r="E19" s="152"/>
      <c r="F19" s="152"/>
      <c r="G19" s="152"/>
      <c r="H19" s="152"/>
    </row>
    <row r="20" spans="2:8" x14ac:dyDescent="0.3">
      <c r="C20" s="155"/>
      <c r="D20" s="152"/>
      <c r="E20" s="152"/>
      <c r="F20" s="152"/>
      <c r="G20" s="152"/>
      <c r="H20" s="152"/>
    </row>
    <row r="21" spans="2:8" x14ac:dyDescent="0.3">
      <c r="C21" s="155"/>
      <c r="D21" s="152"/>
      <c r="E21" s="152"/>
      <c r="F21" s="152"/>
      <c r="G21" s="152"/>
      <c r="H21" s="152"/>
    </row>
    <row r="22" spans="2:8" x14ac:dyDescent="0.3">
      <c r="C22" s="155"/>
    </row>
    <row r="23" spans="2:8" x14ac:dyDescent="0.3">
      <c r="C23" s="155"/>
    </row>
    <row r="24" spans="2:8" x14ac:dyDescent="0.3">
      <c r="C24" s="155"/>
    </row>
    <row r="25" spans="2:8" x14ac:dyDescent="0.3">
      <c r="C25" s="155"/>
    </row>
    <row r="29" spans="2:8" x14ac:dyDescent="0.3">
      <c r="B29" s="122"/>
    </row>
    <row r="30" spans="2:8" x14ac:dyDescent="0.3">
      <c r="B30" s="122"/>
    </row>
    <row r="31" spans="2:8" x14ac:dyDescent="0.3">
      <c r="B31" s="122"/>
    </row>
    <row r="32" spans="2:8" x14ac:dyDescent="0.3">
      <c r="B32" s="122"/>
    </row>
    <row r="33" spans="2:2" x14ac:dyDescent="0.3">
      <c r="B33" s="122"/>
    </row>
    <row r="34" spans="2:2" x14ac:dyDescent="0.3">
      <c r="B34" s="122"/>
    </row>
    <row r="35" spans="2:2" x14ac:dyDescent="0.3">
      <c r="B35" s="122"/>
    </row>
    <row r="36" spans="2:2" x14ac:dyDescent="0.3">
      <c r="B36" s="122"/>
    </row>
    <row r="37" spans="2:2" x14ac:dyDescent="0.3">
      <c r="B37" s="122"/>
    </row>
    <row r="38" spans="2:2" x14ac:dyDescent="0.3">
      <c r="B38" s="122"/>
    </row>
    <row r="39" spans="2:2" x14ac:dyDescent="0.3">
      <c r="B39" s="122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B1:W47"/>
  <sheetViews>
    <sheetView showGridLines="0" topLeftCell="C7" workbookViewId="0">
      <selection activeCell="M30" sqref="M30"/>
    </sheetView>
  </sheetViews>
  <sheetFormatPr defaultRowHeight="19.5" x14ac:dyDescent="0.3"/>
  <cols>
    <col min="1" max="1" width="3.42578125" style="45" customWidth="1"/>
    <col min="2" max="2" width="10.85546875" style="74" customWidth="1"/>
    <col min="3" max="3" width="14.85546875" style="45" customWidth="1"/>
    <col min="4" max="4" width="7.42578125" style="45" customWidth="1"/>
    <col min="5" max="6" width="8.5703125" style="45" customWidth="1"/>
    <col min="7" max="7" width="8.140625" style="45" customWidth="1"/>
    <col min="8" max="8" width="8.42578125" style="45" customWidth="1"/>
    <col min="9" max="9" width="8.5703125" style="45" customWidth="1"/>
    <col min="10" max="10" width="8.42578125" style="45" customWidth="1"/>
    <col min="11" max="13" width="8.85546875" style="45" customWidth="1"/>
    <col min="14" max="14" width="7.7109375" style="45" customWidth="1"/>
    <col min="15" max="16" width="9.140625" style="45"/>
    <col min="17" max="17" width="9.28515625" style="45" customWidth="1"/>
    <col min="18" max="16384" width="9.140625" style="45"/>
  </cols>
  <sheetData>
    <row r="1" spans="2:23" ht="25.5" x14ac:dyDescent="0.4">
      <c r="B1" s="290" t="s">
        <v>51</v>
      </c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2:23" ht="20.25" thickBot="1" x14ac:dyDescent="0.35">
      <c r="B2" s="261"/>
      <c r="C2" s="118"/>
      <c r="D2" s="262"/>
      <c r="E2" s="262"/>
      <c r="F2" s="262"/>
      <c r="G2" s="262"/>
      <c r="H2" s="262"/>
      <c r="I2" s="262"/>
      <c r="J2" s="262"/>
      <c r="K2" s="262"/>
      <c r="L2" s="262"/>
      <c r="M2" s="262"/>
    </row>
    <row r="3" spans="2:23" x14ac:dyDescent="0.3">
      <c r="B3" s="263"/>
      <c r="C3" s="132"/>
      <c r="D3" s="264"/>
      <c r="E3" s="264"/>
      <c r="F3" s="264" t="s">
        <v>134</v>
      </c>
      <c r="G3" s="264"/>
      <c r="H3" s="264"/>
      <c r="I3" s="264"/>
      <c r="J3" s="264"/>
      <c r="K3" s="264"/>
      <c r="L3" s="264"/>
      <c r="M3" s="264"/>
      <c r="N3" s="283"/>
      <c r="O3" s="289" t="s">
        <v>120</v>
      </c>
      <c r="P3" s="133"/>
      <c r="Q3" s="265"/>
      <c r="R3" s="133"/>
      <c r="S3" s="133"/>
      <c r="T3" s="133"/>
      <c r="U3" s="133"/>
      <c r="V3" s="133"/>
      <c r="W3" s="133"/>
    </row>
    <row r="4" spans="2:23" ht="22.5" customHeight="1" x14ac:dyDescent="0.3">
      <c r="B4" s="94" t="s">
        <v>0</v>
      </c>
      <c r="C4" s="134" t="s">
        <v>22</v>
      </c>
      <c r="D4" s="266" t="s">
        <v>71</v>
      </c>
      <c r="E4" s="266" t="s">
        <v>76</v>
      </c>
      <c r="F4" s="266" t="s">
        <v>77</v>
      </c>
      <c r="G4" s="266" t="s">
        <v>78</v>
      </c>
      <c r="H4" s="266" t="s">
        <v>80</v>
      </c>
      <c r="I4" s="266" t="s">
        <v>102</v>
      </c>
      <c r="J4" s="266" t="s">
        <v>104</v>
      </c>
      <c r="K4" s="266" t="s">
        <v>105</v>
      </c>
      <c r="L4" s="266" t="s">
        <v>118</v>
      </c>
      <c r="M4" s="266" t="s">
        <v>126</v>
      </c>
      <c r="N4" s="284" t="s">
        <v>71</v>
      </c>
      <c r="O4" s="266" t="s">
        <v>76</v>
      </c>
      <c r="P4" s="266" t="s">
        <v>77</v>
      </c>
      <c r="Q4" s="266" t="s">
        <v>78</v>
      </c>
      <c r="R4" s="267" t="s">
        <v>80</v>
      </c>
      <c r="S4" s="267" t="s">
        <v>102</v>
      </c>
      <c r="T4" s="268" t="s">
        <v>104</v>
      </c>
      <c r="U4" s="268" t="s">
        <v>105</v>
      </c>
      <c r="V4" s="266" t="s">
        <v>118</v>
      </c>
      <c r="W4" s="266" t="s">
        <v>126</v>
      </c>
    </row>
    <row r="5" spans="2:23" x14ac:dyDescent="0.3">
      <c r="B5" s="94" t="s">
        <v>2</v>
      </c>
      <c r="C5" s="56" t="s">
        <v>27</v>
      </c>
      <c r="D5" s="103">
        <v>3.3740247981747418</v>
      </c>
      <c r="E5" s="103">
        <v>2.3655827353830938</v>
      </c>
      <c r="F5" s="103">
        <v>0.82733272707056138</v>
      </c>
      <c r="G5" s="78">
        <v>0.75298885239626923</v>
      </c>
      <c r="H5" s="103">
        <v>1.0864399063369266</v>
      </c>
      <c r="I5" s="103">
        <v>0.9666248971048963</v>
      </c>
      <c r="J5" s="103">
        <v>0.61441404890819928</v>
      </c>
      <c r="K5" s="103">
        <v>0.414105137669179</v>
      </c>
      <c r="L5" s="103">
        <v>0.5391551585843567</v>
      </c>
      <c r="M5" s="103">
        <v>0.41229071177042564</v>
      </c>
      <c r="N5" s="285">
        <f t="shared" ref="N5:W5" si="0">D5/D$10*100</f>
        <v>9.1927991770141748</v>
      </c>
      <c r="O5" s="269">
        <f t="shared" si="0"/>
        <v>7.1259924720100161</v>
      </c>
      <c r="P5" s="269">
        <f t="shared" si="0"/>
        <v>4.0416287409193057</v>
      </c>
      <c r="Q5" s="269">
        <f t="shared" si="0"/>
        <v>3.1100410061033559</v>
      </c>
      <c r="R5" s="269">
        <f t="shared" si="0"/>
        <v>3.7531200018997368</v>
      </c>
      <c r="S5" s="269">
        <f t="shared" si="0"/>
        <v>2.2190999318986808</v>
      </c>
      <c r="T5" s="269">
        <f t="shared" si="0"/>
        <v>2.0997206869945844</v>
      </c>
      <c r="U5" s="269">
        <f t="shared" si="0"/>
        <v>1.1214906826937658</v>
      </c>
      <c r="V5" s="269">
        <f t="shared" si="0"/>
        <v>1.3226023303846435</v>
      </c>
      <c r="W5" s="269">
        <f t="shared" si="0"/>
        <v>0.92555727890857553</v>
      </c>
    </row>
    <row r="6" spans="2:23" x14ac:dyDescent="0.3">
      <c r="B6" s="94"/>
      <c r="C6" s="56" t="s">
        <v>25</v>
      </c>
      <c r="D6" s="103">
        <v>27.318308454495764</v>
      </c>
      <c r="E6" s="103">
        <v>26.870455005158441</v>
      </c>
      <c r="F6" s="103">
        <v>14.482523988496594</v>
      </c>
      <c r="G6" s="78">
        <v>21.538983802190486</v>
      </c>
      <c r="H6" s="103">
        <v>23.268527926370865</v>
      </c>
      <c r="I6" s="103">
        <v>29.889005228080549</v>
      </c>
      <c r="J6" s="103">
        <v>21.010062912929293</v>
      </c>
      <c r="K6" s="103">
        <v>30.115890741660031</v>
      </c>
      <c r="L6" s="103">
        <v>29.347141815753108</v>
      </c>
      <c r="M6" s="103">
        <v>31.652645360404783</v>
      </c>
      <c r="N6" s="285">
        <f t="shared" ref="N6:Q10" si="1">D6/D$10*100</f>
        <v>74.430906261792643</v>
      </c>
      <c r="O6" s="269">
        <f t="shared" si="1"/>
        <v>80.943548167734633</v>
      </c>
      <c r="P6" s="269">
        <f t="shared" si="1"/>
        <v>70.74902669475685</v>
      </c>
      <c r="Q6" s="269">
        <f t="shared" si="1"/>
        <v>88.961639526843385</v>
      </c>
      <c r="R6" s="269">
        <f t="shared" ref="R6:S10" si="2">H6/H$10*100</f>
        <v>80.381415544342545</v>
      </c>
      <c r="S6" s="269">
        <f t="shared" si="2"/>
        <v>68.616781612811309</v>
      </c>
      <c r="T6" s="269">
        <f t="shared" ref="T6:W10" si="3">J6/J$10*100</f>
        <v>71.800545270290002</v>
      </c>
      <c r="U6" s="269">
        <f t="shared" si="3"/>
        <v>81.560666109815699</v>
      </c>
      <c r="V6" s="269">
        <f t="shared" si="3"/>
        <v>71.991517724801142</v>
      </c>
      <c r="W6" s="269">
        <f t="shared" si="3"/>
        <v>71.057473461462237</v>
      </c>
    </row>
    <row r="7" spans="2:23" x14ac:dyDescent="0.3">
      <c r="B7" s="94"/>
      <c r="C7" s="56" t="s">
        <v>110</v>
      </c>
      <c r="D7" s="103"/>
      <c r="E7" s="103">
        <v>1.0454951134535182</v>
      </c>
      <c r="F7" s="103">
        <v>8.0349987543009482E-2</v>
      </c>
      <c r="G7" s="78">
        <v>0.11056883369630846</v>
      </c>
      <c r="H7" s="103">
        <v>0.16109449895427547</v>
      </c>
      <c r="I7" s="103">
        <v>0.13524349589535697</v>
      </c>
      <c r="J7" s="103">
        <v>0.10225118406213091</v>
      </c>
      <c r="K7" s="103">
        <v>0.23680891091604753</v>
      </c>
      <c r="L7" s="103">
        <v>0.16289710735113982</v>
      </c>
      <c r="M7" s="103">
        <v>0.78795679661491969</v>
      </c>
      <c r="N7" s="305"/>
      <c r="O7" s="269">
        <f t="shared" si="1"/>
        <v>3.1494101628986186</v>
      </c>
      <c r="P7" s="269">
        <f>F7/F$10*100</f>
        <v>0.39252021388806796</v>
      </c>
      <c r="Q7" s="269">
        <f>G7/G$10*100</f>
        <v>0.45667821734441066</v>
      </c>
      <c r="R7" s="269">
        <f t="shared" si="2"/>
        <v>0.55650292546765745</v>
      </c>
      <c r="S7" s="269">
        <f t="shared" si="2"/>
        <v>0.31048117364864219</v>
      </c>
      <c r="T7" s="269">
        <f t="shared" si="3"/>
        <v>0.34943687701552828</v>
      </c>
      <c r="U7" s="269">
        <f t="shared" si="3"/>
        <v>0.64133226809509303</v>
      </c>
      <c r="V7" s="269">
        <f t="shared" si="3"/>
        <v>0.39960313903187067</v>
      </c>
      <c r="W7" s="269">
        <f t="shared" si="3"/>
        <v>1.7688954122704463</v>
      </c>
    </row>
    <row r="8" spans="2:23" x14ac:dyDescent="0.3">
      <c r="B8" s="94"/>
      <c r="C8" s="56" t="s">
        <v>50</v>
      </c>
      <c r="D8" s="103">
        <v>1.4150423457033843</v>
      </c>
      <c r="E8" s="103">
        <v>0.78085953410751818</v>
      </c>
      <c r="F8" s="103">
        <v>0.39328434045372351</v>
      </c>
      <c r="G8" s="78">
        <v>0.29221849665480976</v>
      </c>
      <c r="H8" s="103">
        <v>0.21789904270960647</v>
      </c>
      <c r="I8" s="103">
        <v>0.14437663594737826</v>
      </c>
      <c r="J8" s="103">
        <v>0.49765924381318477</v>
      </c>
      <c r="K8" s="103">
        <v>0.54683497650819091</v>
      </c>
      <c r="L8" s="103">
        <v>0.26997349223902445</v>
      </c>
      <c r="M8" s="103">
        <v>0.48118921442654655</v>
      </c>
      <c r="N8" s="285">
        <f t="shared" si="1"/>
        <v>3.8553955258596115</v>
      </c>
      <c r="O8" s="269">
        <f t="shared" si="1"/>
        <v>2.352231895557142</v>
      </c>
      <c r="P8" s="269">
        <f t="shared" si="1"/>
        <v>1.9212455179422587</v>
      </c>
      <c r="Q8" s="269">
        <f t="shared" si="1"/>
        <v>1.20693886031139</v>
      </c>
      <c r="R8" s="269">
        <f t="shared" si="2"/>
        <v>0.75273491963817152</v>
      </c>
      <c r="S8" s="269">
        <f t="shared" si="2"/>
        <v>0.33144830425759253</v>
      </c>
      <c r="T8" s="269">
        <f t="shared" si="3"/>
        <v>1.7007186133934789</v>
      </c>
      <c r="U8" s="269">
        <f t="shared" si="3"/>
        <v>1.480953205692731</v>
      </c>
      <c r="V8" s="269">
        <f t="shared" si="3"/>
        <v>0.66227237983766252</v>
      </c>
      <c r="W8" s="269">
        <f t="shared" si="3"/>
        <v>1.0802285068036706</v>
      </c>
    </row>
    <row r="9" spans="2:23" x14ac:dyDescent="0.3">
      <c r="B9" s="94"/>
      <c r="C9" s="56" t="s">
        <v>31</v>
      </c>
      <c r="D9" s="103">
        <v>4.595534290174621</v>
      </c>
      <c r="E9" s="103">
        <v>2.1341447212867419</v>
      </c>
      <c r="F9" s="103">
        <v>4.6867891356684295</v>
      </c>
      <c r="G9" s="78">
        <v>1.5167809856973309</v>
      </c>
      <c r="H9" s="103">
        <v>4.2136850048274344</v>
      </c>
      <c r="I9" s="103">
        <v>12.424072295780146</v>
      </c>
      <c r="J9" s="103">
        <v>7.0373164508887323</v>
      </c>
      <c r="K9" s="103">
        <v>5.6108879229923749</v>
      </c>
      <c r="L9" s="103">
        <v>10.445554081111174</v>
      </c>
      <c r="M9" s="103">
        <v>11.211049932448748</v>
      </c>
      <c r="N9" s="285">
        <f t="shared" si="1"/>
        <v>12.520899035333571</v>
      </c>
      <c r="O9" s="269">
        <f t="shared" si="1"/>
        <v>6.4288173017995911</v>
      </c>
      <c r="P9" s="269">
        <f t="shared" si="1"/>
        <v>22.895578832493509</v>
      </c>
      <c r="Q9" s="269">
        <f t="shared" si="1"/>
        <v>6.2647023893974696</v>
      </c>
      <c r="R9" s="269">
        <f t="shared" si="2"/>
        <v>14.556226608651885</v>
      </c>
      <c r="S9" s="269">
        <f t="shared" si="2"/>
        <v>28.522188977383788</v>
      </c>
      <c r="T9" s="269">
        <f t="shared" si="3"/>
        <v>24.049578552306421</v>
      </c>
      <c r="U9" s="269">
        <f t="shared" si="3"/>
        <v>15.195557733702724</v>
      </c>
      <c r="V9" s="269">
        <f t="shared" si="3"/>
        <v>25.624004425944687</v>
      </c>
      <c r="W9" s="269">
        <f t="shared" si="3"/>
        <v>25.167845340555051</v>
      </c>
    </row>
    <row r="10" spans="2:23" x14ac:dyDescent="0.3">
      <c r="B10" s="94"/>
      <c r="C10" s="112" t="s">
        <v>49</v>
      </c>
      <c r="D10" s="270">
        <f t="shared" ref="D10:I10" si="4">SUM(D5:D9)</f>
        <v>36.702909888548511</v>
      </c>
      <c r="E10" s="270">
        <f t="shared" si="4"/>
        <v>33.196537109389311</v>
      </c>
      <c r="F10" s="270">
        <f t="shared" si="4"/>
        <v>20.470280179232319</v>
      </c>
      <c r="G10" s="270">
        <f>SUM(G5:G9)</f>
        <v>24.211540970635202</v>
      </c>
      <c r="H10" s="270">
        <f t="shared" si="4"/>
        <v>28.947646379199107</v>
      </c>
      <c r="I10" s="270">
        <f t="shared" si="4"/>
        <v>43.559322552808325</v>
      </c>
      <c r="J10" s="270">
        <f>SUM(J5:J9)</f>
        <v>29.261703840601538</v>
      </c>
      <c r="K10" s="270">
        <f>SUM(K5:K9)</f>
        <v>36.924527689745823</v>
      </c>
      <c r="L10" s="270">
        <f>SUM(L5:L9)</f>
        <v>40.764721655038805</v>
      </c>
      <c r="M10" s="270">
        <f>SUM(M5:M9)</f>
        <v>44.54513201566543</v>
      </c>
      <c r="N10" s="286">
        <f t="shared" si="1"/>
        <v>100</v>
      </c>
      <c r="O10" s="272">
        <f t="shared" si="1"/>
        <v>100</v>
      </c>
      <c r="P10" s="272">
        <f t="shared" si="1"/>
        <v>100</v>
      </c>
      <c r="Q10" s="272">
        <f t="shared" si="1"/>
        <v>100</v>
      </c>
      <c r="R10" s="271">
        <f t="shared" si="2"/>
        <v>100</v>
      </c>
      <c r="S10" s="271">
        <f t="shared" si="2"/>
        <v>100</v>
      </c>
      <c r="T10" s="271">
        <f t="shared" si="3"/>
        <v>100</v>
      </c>
      <c r="U10" s="271">
        <f t="shared" si="3"/>
        <v>100</v>
      </c>
      <c r="V10" s="271">
        <f t="shared" si="3"/>
        <v>100</v>
      </c>
      <c r="W10" s="271">
        <f t="shared" si="3"/>
        <v>100</v>
      </c>
    </row>
    <row r="11" spans="2:23" x14ac:dyDescent="0.3">
      <c r="B11" s="94" t="s">
        <v>3</v>
      </c>
      <c r="C11" s="56" t="s">
        <v>27</v>
      </c>
      <c r="D11" s="79">
        <v>1.6964534822869191</v>
      </c>
      <c r="E11" s="79">
        <v>2.0961320676778259</v>
      </c>
      <c r="F11" s="79">
        <v>1.3035714552968918</v>
      </c>
      <c r="G11" s="78">
        <v>0.41718950012999412</v>
      </c>
      <c r="H11" s="79">
        <v>0.73625916457362373</v>
      </c>
      <c r="I11" s="79">
        <v>0.42739464123539772</v>
      </c>
      <c r="J11" s="79">
        <v>0.48296180319622933</v>
      </c>
      <c r="K11" s="79">
        <v>1.3209551330612346</v>
      </c>
      <c r="L11" s="79">
        <v>0.94450670228748901</v>
      </c>
      <c r="M11" s="79">
        <v>0.66475952185436427</v>
      </c>
      <c r="N11" s="285">
        <f t="shared" ref="N11:Q16" si="5">D11/D$16*100</f>
        <v>1.5190314250808017</v>
      </c>
      <c r="O11" s="269">
        <f t="shared" si="5"/>
        <v>1.7694433214387506</v>
      </c>
      <c r="P11" s="269">
        <f t="shared" si="5"/>
        <v>1.0787305343503968</v>
      </c>
      <c r="Q11" s="269">
        <f t="shared" si="5"/>
        <v>0.36224517647747512</v>
      </c>
      <c r="R11" s="269">
        <f t="shared" ref="R11:W14" si="6">H11/H$16*100</f>
        <v>0.68436019812115956</v>
      </c>
      <c r="S11" s="269">
        <f t="shared" si="6"/>
        <v>0.38215504200203687</v>
      </c>
      <c r="T11" s="269">
        <f t="shared" si="6"/>
        <v>0.36917087283327277</v>
      </c>
      <c r="U11" s="269">
        <f t="shared" si="6"/>
        <v>1.0451652971636443</v>
      </c>
      <c r="V11" s="269">
        <f t="shared" si="6"/>
        <v>0.7775177229737007</v>
      </c>
      <c r="W11" s="269">
        <f t="shared" si="6"/>
        <v>0.50279144605793913</v>
      </c>
    </row>
    <row r="12" spans="2:23" x14ac:dyDescent="0.3">
      <c r="B12" s="94"/>
      <c r="C12" s="56" t="s">
        <v>25</v>
      </c>
      <c r="D12" s="79">
        <v>41.665336255747171</v>
      </c>
      <c r="E12" s="79">
        <v>41.433330973460208</v>
      </c>
      <c r="F12" s="79">
        <v>41.850154763447811</v>
      </c>
      <c r="G12" s="78">
        <v>35.251362935771418</v>
      </c>
      <c r="H12" s="79">
        <v>35.369561992346782</v>
      </c>
      <c r="I12" s="79">
        <v>40.516771556866189</v>
      </c>
      <c r="J12" s="79">
        <v>43.93791209356435</v>
      </c>
      <c r="K12" s="79">
        <v>37.951828668735764</v>
      </c>
      <c r="L12" s="79">
        <v>37.991522168588787</v>
      </c>
      <c r="M12" s="79">
        <v>40.294420018374616</v>
      </c>
      <c r="N12" s="285">
        <f t="shared" si="5"/>
        <v>37.307804646501999</v>
      </c>
      <c r="O12" s="269">
        <f t="shared" si="5"/>
        <v>34.975816603564695</v>
      </c>
      <c r="P12" s="269">
        <f t="shared" si="5"/>
        <v>34.631810651560293</v>
      </c>
      <c r="Q12" s="269">
        <f t="shared" si="5"/>
        <v>30.608719020399821</v>
      </c>
      <c r="R12" s="269">
        <f t="shared" si="6"/>
        <v>32.876358784014293</v>
      </c>
      <c r="S12" s="269">
        <f t="shared" si="6"/>
        <v>36.228082999227695</v>
      </c>
      <c r="T12" s="269">
        <f t="shared" si="6"/>
        <v>33.585673340428265</v>
      </c>
      <c r="U12" s="269">
        <f t="shared" si="6"/>
        <v>30.028222227759922</v>
      </c>
      <c r="V12" s="269">
        <f t="shared" si="6"/>
        <v>31.274613231738531</v>
      </c>
      <c r="W12" s="269">
        <f t="shared" si="6"/>
        <v>30.476719840867567</v>
      </c>
    </row>
    <row r="13" spans="2:23" x14ac:dyDescent="0.3">
      <c r="B13" s="94"/>
      <c r="C13" s="56" t="s">
        <v>110</v>
      </c>
      <c r="D13" s="79"/>
      <c r="E13" s="79">
        <v>1.648158935396918E-3</v>
      </c>
      <c r="F13" s="79">
        <v>0</v>
      </c>
      <c r="G13" s="78">
        <v>0</v>
      </c>
      <c r="H13" s="79">
        <v>0</v>
      </c>
      <c r="I13" s="79">
        <v>0</v>
      </c>
      <c r="J13" s="79">
        <v>4.8278437530391933E-4</v>
      </c>
      <c r="K13" s="79">
        <v>4.3891865165444069E-3</v>
      </c>
      <c r="L13" s="78">
        <v>0</v>
      </c>
      <c r="M13" s="78">
        <v>0</v>
      </c>
      <c r="N13" s="305"/>
      <c r="O13" s="273">
        <f t="shared" si="5"/>
        <v>1.3912882045349802E-3</v>
      </c>
      <c r="P13" s="273">
        <f>F13/F$16*100</f>
        <v>0</v>
      </c>
      <c r="Q13" s="273">
        <f>G13/G$16*100</f>
        <v>0</v>
      </c>
      <c r="R13" s="273">
        <f t="shared" si="6"/>
        <v>0</v>
      </c>
      <c r="S13" s="273">
        <f t="shared" si="6"/>
        <v>0</v>
      </c>
      <c r="T13" s="273">
        <f t="shared" si="6"/>
        <v>3.6903524883684992E-4</v>
      </c>
      <c r="U13" s="273">
        <f t="shared" si="6"/>
        <v>3.4728094202864488E-3</v>
      </c>
      <c r="V13" s="273">
        <f t="shared" si="6"/>
        <v>0</v>
      </c>
      <c r="W13" s="273">
        <f t="shared" si="6"/>
        <v>0</v>
      </c>
    </row>
    <row r="14" spans="2:23" x14ac:dyDescent="0.3">
      <c r="B14" s="94"/>
      <c r="C14" s="56" t="s">
        <v>50</v>
      </c>
      <c r="D14" s="79">
        <v>19.654523858563227</v>
      </c>
      <c r="E14" s="79">
        <v>25.219969362344724</v>
      </c>
      <c r="F14" s="79">
        <v>24.009528468306133</v>
      </c>
      <c r="G14" s="78">
        <v>27.157672866475846</v>
      </c>
      <c r="H14" s="79">
        <v>23.449645984960643</v>
      </c>
      <c r="I14" s="79">
        <v>24.491435005858101</v>
      </c>
      <c r="J14" s="79">
        <v>29.137968685422187</v>
      </c>
      <c r="K14" s="79">
        <v>29.096611232207135</v>
      </c>
      <c r="L14" s="79">
        <v>26.973938838139556</v>
      </c>
      <c r="M14" s="79">
        <v>31.857889765061145</v>
      </c>
      <c r="N14" s="285">
        <f t="shared" si="5"/>
        <v>17.598973209634071</v>
      </c>
      <c r="O14" s="269">
        <f t="shared" si="5"/>
        <v>21.289358167459543</v>
      </c>
      <c r="P14" s="269">
        <f t="shared" si="5"/>
        <v>19.868348120754291</v>
      </c>
      <c r="Q14" s="269">
        <f t="shared" si="5"/>
        <v>23.580976983286238</v>
      </c>
      <c r="R14" s="269">
        <f t="shared" si="6"/>
        <v>21.796678594054995</v>
      </c>
      <c r="S14" s="269">
        <f t="shared" si="6"/>
        <v>21.899023689908358</v>
      </c>
      <c r="T14" s="269">
        <f t="shared" si="6"/>
        <v>22.272753789216971</v>
      </c>
      <c r="U14" s="269">
        <f t="shared" si="6"/>
        <v>23.021802606186675</v>
      </c>
      <c r="V14" s="269">
        <f t="shared" si="6"/>
        <v>22.204940901180034</v>
      </c>
      <c r="W14" s="269">
        <f t="shared" si="6"/>
        <v>24.095742801317424</v>
      </c>
    </row>
    <row r="15" spans="2:23" x14ac:dyDescent="0.3">
      <c r="B15" s="94"/>
      <c r="C15" s="56" t="s">
        <v>31</v>
      </c>
      <c r="D15" s="79">
        <v>48.663632866437823</v>
      </c>
      <c r="E15" s="79">
        <v>49.711717441953155</v>
      </c>
      <c r="F15" s="79">
        <v>53.679848737465896</v>
      </c>
      <c r="G15" s="103">
        <v>52.341491818608475</v>
      </c>
      <c r="H15" s="79">
        <v>48.028107501259711</v>
      </c>
      <c r="I15" s="79">
        <v>46.402421132827826</v>
      </c>
      <c r="J15" s="79">
        <v>57.26405175679033</v>
      </c>
      <c r="K15" s="79">
        <v>58.013413732379718</v>
      </c>
      <c r="L15" s="79">
        <v>55.567224949065434</v>
      </c>
      <c r="M15" s="79">
        <v>59.396699856120961</v>
      </c>
      <c r="N15" s="285">
        <f t="shared" si="5"/>
        <v>43.574190718783129</v>
      </c>
      <c r="O15" s="269">
        <f t="shared" si="5"/>
        <v>41.963990619332478</v>
      </c>
      <c r="P15" s="269">
        <f t="shared" si="5"/>
        <v>44.421110693335017</v>
      </c>
      <c r="Q15" s="269">
        <f t="shared" si="5"/>
        <v>45.448058819836476</v>
      </c>
      <c r="R15" s="269">
        <f>H15/H$16*100</f>
        <v>44.642602423809549</v>
      </c>
      <c r="S15" s="269">
        <f t="shared" ref="S15:W16" si="7">I15/I$16*100</f>
        <v>41.490738268861904</v>
      </c>
      <c r="T15" s="269">
        <f t="shared" si="7"/>
        <v>43.772032962272661</v>
      </c>
      <c r="U15" s="269">
        <f t="shared" si="7"/>
        <v>45.901337059469476</v>
      </c>
      <c r="V15" s="269">
        <f t="shared" si="7"/>
        <v>45.742928144107736</v>
      </c>
      <c r="W15" s="269">
        <f t="shared" si="7"/>
        <v>44.924745911757071</v>
      </c>
    </row>
    <row r="16" spans="2:23" x14ac:dyDescent="0.3">
      <c r="B16" s="94"/>
      <c r="C16" s="112" t="s">
        <v>49</v>
      </c>
      <c r="D16" s="271">
        <f t="shared" ref="D16:E16" si="8">SUM(D11:D15)</f>
        <v>111.67994646303514</v>
      </c>
      <c r="E16" s="271">
        <f t="shared" si="8"/>
        <v>118.46279800437131</v>
      </c>
      <c r="F16" s="271">
        <f t="shared" ref="F16:M16" si="9">SUM(F11:F15)</f>
        <v>120.84310342451673</v>
      </c>
      <c r="G16" s="274">
        <f t="shared" si="9"/>
        <v>115.16771712098573</v>
      </c>
      <c r="H16" s="271">
        <f t="shared" si="9"/>
        <v>107.58357464314076</v>
      </c>
      <c r="I16" s="271">
        <f t="shared" si="9"/>
        <v>111.83802233678752</v>
      </c>
      <c r="J16" s="271">
        <f t="shared" si="9"/>
        <v>130.82337712334839</v>
      </c>
      <c r="K16" s="271">
        <f t="shared" si="9"/>
        <v>126.38719795290039</v>
      </c>
      <c r="L16" s="271">
        <f t="shared" si="9"/>
        <v>121.47719265808126</v>
      </c>
      <c r="M16" s="271">
        <f t="shared" si="9"/>
        <v>132.21376916141108</v>
      </c>
      <c r="N16" s="286">
        <f t="shared" si="5"/>
        <v>100</v>
      </c>
      <c r="O16" s="272">
        <f t="shared" si="5"/>
        <v>100</v>
      </c>
      <c r="P16" s="272">
        <f t="shared" si="5"/>
        <v>100</v>
      </c>
      <c r="Q16" s="272">
        <f t="shared" si="5"/>
        <v>100</v>
      </c>
      <c r="R16" s="271">
        <f>H16/H$16*100</f>
        <v>100</v>
      </c>
      <c r="S16" s="271">
        <f t="shared" si="7"/>
        <v>100</v>
      </c>
      <c r="T16" s="271">
        <f t="shared" si="7"/>
        <v>100</v>
      </c>
      <c r="U16" s="271">
        <f t="shared" si="7"/>
        <v>100</v>
      </c>
      <c r="V16" s="271">
        <f t="shared" si="7"/>
        <v>100</v>
      </c>
      <c r="W16" s="271">
        <f t="shared" si="7"/>
        <v>100</v>
      </c>
    </row>
    <row r="17" spans="2:23" x14ac:dyDescent="0.3">
      <c r="B17" s="94" t="s">
        <v>4</v>
      </c>
      <c r="C17" s="56" t="s">
        <v>27</v>
      </c>
      <c r="D17" s="103">
        <v>3.037524820836671</v>
      </c>
      <c r="E17" s="103">
        <v>8.3962534770156534</v>
      </c>
      <c r="F17" s="103">
        <v>4.9543547824017775</v>
      </c>
      <c r="G17" s="102">
        <v>7.0378120176538896</v>
      </c>
      <c r="H17" s="116">
        <v>3.8059557350156634</v>
      </c>
      <c r="I17" s="116">
        <v>4.6968615258738762</v>
      </c>
      <c r="J17" s="116">
        <v>5.1287905167035852</v>
      </c>
      <c r="K17" s="116">
        <v>3.8019267901709632</v>
      </c>
      <c r="L17" s="116">
        <v>2.9078856917694802</v>
      </c>
      <c r="M17" s="116">
        <v>3.341000952431564</v>
      </c>
      <c r="N17" s="287">
        <f t="shared" ref="N17:W17" si="10">D17/D$22*100</f>
        <v>77.799168529884867</v>
      </c>
      <c r="O17" s="275">
        <f t="shared" si="10"/>
        <v>67.486046205659719</v>
      </c>
      <c r="P17" s="275">
        <f t="shared" si="10"/>
        <v>80.817646967535097</v>
      </c>
      <c r="Q17" s="275">
        <f t="shared" si="10"/>
        <v>68.092650132101539</v>
      </c>
      <c r="R17" s="275">
        <f t="shared" si="10"/>
        <v>43.781822816339258</v>
      </c>
      <c r="S17" s="275">
        <f t="shared" si="10"/>
        <v>51.934009335505479</v>
      </c>
      <c r="T17" s="275">
        <f t="shared" si="10"/>
        <v>86.132211642768226</v>
      </c>
      <c r="U17" s="275">
        <f t="shared" si="10"/>
        <v>80.211070430618946</v>
      </c>
      <c r="V17" s="275">
        <f t="shared" si="10"/>
        <v>75.408680987726001</v>
      </c>
      <c r="W17" s="275">
        <f t="shared" si="10"/>
        <v>72.287944003193758</v>
      </c>
    </row>
    <row r="18" spans="2:23" x14ac:dyDescent="0.3">
      <c r="B18" s="94"/>
      <c r="C18" s="56" t="s">
        <v>25</v>
      </c>
      <c r="D18" s="103">
        <v>0.75333851694104337</v>
      </c>
      <c r="E18" s="103">
        <v>3.9383942391780908</v>
      </c>
      <c r="F18" s="103">
        <v>0.95372332776490165</v>
      </c>
      <c r="G18" s="78">
        <v>2.5954837314445096</v>
      </c>
      <c r="H18" s="79">
        <v>4.270767851692983</v>
      </c>
      <c r="I18" s="79">
        <v>2.8756689961455701</v>
      </c>
      <c r="J18" s="79">
        <v>0.27866077100716097</v>
      </c>
      <c r="K18" s="79">
        <v>0.31203944106731368</v>
      </c>
      <c r="L18" s="79">
        <v>8.5161382742693498E-2</v>
      </c>
      <c r="M18" s="79">
        <v>0.30425730518789296</v>
      </c>
      <c r="N18" s="287">
        <f t="shared" ref="N18:Q22" si="11">D18/D$22*100</f>
        <v>19.295022657100848</v>
      </c>
      <c r="O18" s="275">
        <f t="shared" si="11"/>
        <v>31.655387290159247</v>
      </c>
      <c r="P18" s="275">
        <f t="shared" si="11"/>
        <v>15.557560690201679</v>
      </c>
      <c r="Q18" s="275">
        <f t="shared" si="11"/>
        <v>25.111975881920166</v>
      </c>
      <c r="R18" s="275">
        <f>H18/H$22*100</f>
        <v>49.128790346209975</v>
      </c>
      <c r="S18" s="275">
        <f t="shared" ref="S18:W22" si="12">I18/I$22*100</f>
        <v>31.796768899602867</v>
      </c>
      <c r="T18" s="275">
        <f t="shared" si="12"/>
        <v>4.679791156756445</v>
      </c>
      <c r="U18" s="275">
        <f t="shared" si="12"/>
        <v>6.583245539942598</v>
      </c>
      <c r="V18" s="275">
        <f t="shared" si="12"/>
        <v>2.2084456627349773</v>
      </c>
      <c r="W18" s="275">
        <f t="shared" si="12"/>
        <v>6.5830975067450419</v>
      </c>
    </row>
    <row r="19" spans="2:23" x14ac:dyDescent="0.3">
      <c r="B19" s="94"/>
      <c r="C19" s="56" t="s">
        <v>110</v>
      </c>
      <c r="D19" s="103"/>
      <c r="E19" s="103">
        <v>0</v>
      </c>
      <c r="F19" s="103">
        <v>0</v>
      </c>
      <c r="G19" s="78">
        <v>4.3108862329561778E-2</v>
      </c>
      <c r="H19" s="79">
        <v>4.0209443890819818E-2</v>
      </c>
      <c r="I19" s="79">
        <v>0</v>
      </c>
      <c r="J19" s="79">
        <v>0</v>
      </c>
      <c r="K19" s="79">
        <v>0</v>
      </c>
      <c r="L19" s="79">
        <v>0</v>
      </c>
      <c r="M19" s="79">
        <v>0</v>
      </c>
      <c r="N19" s="306"/>
      <c r="O19" s="275">
        <f t="shared" si="11"/>
        <v>0</v>
      </c>
      <c r="P19" s="275">
        <f>F19/F$22*100</f>
        <v>0</v>
      </c>
      <c r="Q19" s="275">
        <f>G19/G$22*100</f>
        <v>0.41708938414901275</v>
      </c>
      <c r="R19" s="275">
        <f>H19/H$22*100</f>
        <v>0.46254945420802773</v>
      </c>
      <c r="S19" s="275">
        <f t="shared" si="12"/>
        <v>0</v>
      </c>
      <c r="T19" s="275">
        <f t="shared" si="12"/>
        <v>0</v>
      </c>
      <c r="U19" s="275">
        <f t="shared" si="12"/>
        <v>0</v>
      </c>
      <c r="V19" s="275">
        <f t="shared" si="12"/>
        <v>0</v>
      </c>
      <c r="W19" s="275">
        <f t="shared" si="12"/>
        <v>0</v>
      </c>
    </row>
    <row r="20" spans="2:23" x14ac:dyDescent="0.3">
      <c r="B20" s="94"/>
      <c r="C20" s="56" t="s">
        <v>50</v>
      </c>
      <c r="D20" s="103">
        <v>9.0901495193601203E-2</v>
      </c>
      <c r="E20" s="103">
        <v>0</v>
      </c>
      <c r="F20" s="103">
        <v>2.4729321870821826E-2</v>
      </c>
      <c r="G20" s="78">
        <v>8.0091933275564117E-2</v>
      </c>
      <c r="H20" s="79">
        <v>0.11978718293095007</v>
      </c>
      <c r="I20" s="79">
        <v>0.1295976701397723</v>
      </c>
      <c r="J20" s="79">
        <v>0</v>
      </c>
      <c r="K20" s="79">
        <v>0</v>
      </c>
      <c r="L20" s="79">
        <v>7.6196918408483985E-2</v>
      </c>
      <c r="M20" s="79">
        <v>5.0290505597638716E-2</v>
      </c>
      <c r="N20" s="287">
        <f t="shared" si="11"/>
        <v>2.3282314256900576</v>
      </c>
      <c r="O20" s="275">
        <f t="shared" si="11"/>
        <v>0</v>
      </c>
      <c r="P20" s="275">
        <f t="shared" si="11"/>
        <v>0.40339573819010111</v>
      </c>
      <c r="Q20" s="275">
        <f t="shared" si="11"/>
        <v>0.77491015350458792</v>
      </c>
      <c r="R20" s="275">
        <f>H20/H$22*100</f>
        <v>1.3779722056409283</v>
      </c>
      <c r="S20" s="275">
        <f t="shared" si="12"/>
        <v>1.4329838284185832</v>
      </c>
      <c r="T20" s="275">
        <f t="shared" si="12"/>
        <v>0</v>
      </c>
      <c r="U20" s="275">
        <v>0</v>
      </c>
      <c r="V20" s="275">
        <v>0</v>
      </c>
      <c r="W20" s="275">
        <v>0</v>
      </c>
    </row>
    <row r="21" spans="2:23" x14ac:dyDescent="0.3">
      <c r="B21" s="94"/>
      <c r="C21" s="56" t="s">
        <v>31</v>
      </c>
      <c r="D21" s="103">
        <v>2.2550442158998724E-2</v>
      </c>
      <c r="E21" s="103">
        <v>0.10681825949635429</v>
      </c>
      <c r="F21" s="103">
        <v>0.19748090015307823</v>
      </c>
      <c r="G21" s="78">
        <v>0.57914467942322923</v>
      </c>
      <c r="H21" s="79">
        <v>0.45628407498744628</v>
      </c>
      <c r="I21" s="79">
        <v>1.3417749956942056</v>
      </c>
      <c r="J21" s="79">
        <v>0.54710441088799755</v>
      </c>
      <c r="K21" s="79">
        <v>0.6259365898561724</v>
      </c>
      <c r="L21" s="79">
        <v>0.78692436021999268</v>
      </c>
      <c r="M21" s="79">
        <v>0.92624674985484146</v>
      </c>
      <c r="N21" s="287">
        <f t="shared" si="11"/>
        <v>0.57757738732423602</v>
      </c>
      <c r="O21" s="275">
        <f t="shared" si="11"/>
        <v>0.85856650418102631</v>
      </c>
      <c r="P21" s="275">
        <f t="shared" si="11"/>
        <v>3.2213966040731234</v>
      </c>
      <c r="Q21" s="275">
        <f t="shared" si="11"/>
        <v>5.6033744483246641</v>
      </c>
      <c r="R21" s="275">
        <f>H21/H$22*100</f>
        <v>5.2488651776018127</v>
      </c>
      <c r="S21" s="275">
        <f t="shared" si="12"/>
        <v>14.836237936473051</v>
      </c>
      <c r="T21" s="275">
        <f t="shared" si="12"/>
        <v>9.1879972004753441</v>
      </c>
      <c r="U21" s="275">
        <f t="shared" si="12"/>
        <v>13.205684029438453</v>
      </c>
      <c r="V21" s="275">
        <f t="shared" si="12"/>
        <v>20.406898458649593</v>
      </c>
      <c r="W21" s="275">
        <f t="shared" si="12"/>
        <v>20.040842292462205</v>
      </c>
    </row>
    <row r="22" spans="2:23" ht="20.25" thickBot="1" x14ac:dyDescent="0.35">
      <c r="B22" s="137"/>
      <c r="C22" s="137" t="s">
        <v>49</v>
      </c>
      <c r="D22" s="303">
        <f t="shared" ref="D22:E22" si="13">SUM(D17:D21)</f>
        <v>3.9043152751303141</v>
      </c>
      <c r="E22" s="303">
        <f t="shared" si="13"/>
        <v>12.441465975690098</v>
      </c>
      <c r="F22" s="303">
        <f t="shared" ref="F22:M22" si="14">SUM(F17:F21)</f>
        <v>6.1302883321905792</v>
      </c>
      <c r="G22" s="303">
        <f t="shared" si="14"/>
        <v>10.335641224126757</v>
      </c>
      <c r="H22" s="303">
        <f t="shared" si="14"/>
        <v>8.6930042885178622</v>
      </c>
      <c r="I22" s="303">
        <f t="shared" si="14"/>
        <v>9.0439031878534255</v>
      </c>
      <c r="J22" s="303">
        <f t="shared" si="14"/>
        <v>5.9545556985987433</v>
      </c>
      <c r="K22" s="303">
        <f t="shared" si="14"/>
        <v>4.7399028210944492</v>
      </c>
      <c r="L22" s="303">
        <f t="shared" si="14"/>
        <v>3.8561683531406503</v>
      </c>
      <c r="M22" s="303">
        <f t="shared" si="14"/>
        <v>4.6217955130719375</v>
      </c>
      <c r="N22" s="288">
        <f t="shared" si="11"/>
        <v>100</v>
      </c>
      <c r="O22" s="276">
        <f t="shared" si="11"/>
        <v>100</v>
      </c>
      <c r="P22" s="276">
        <f t="shared" si="11"/>
        <v>100</v>
      </c>
      <c r="Q22" s="276">
        <f t="shared" si="11"/>
        <v>100</v>
      </c>
      <c r="R22" s="276">
        <f>H22/H$22*100</f>
        <v>100</v>
      </c>
      <c r="S22" s="276">
        <f t="shared" si="12"/>
        <v>100</v>
      </c>
      <c r="T22" s="276">
        <f t="shared" si="12"/>
        <v>100</v>
      </c>
      <c r="U22" s="276">
        <f t="shared" si="12"/>
        <v>100</v>
      </c>
      <c r="V22" s="276">
        <f t="shared" si="12"/>
        <v>100</v>
      </c>
      <c r="W22" s="276">
        <f t="shared" si="12"/>
        <v>100</v>
      </c>
    </row>
    <row r="23" spans="2:23" x14ac:dyDescent="0.3">
      <c r="B23" s="118" t="s">
        <v>111</v>
      </c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</row>
    <row r="24" spans="2:23" x14ac:dyDescent="0.3">
      <c r="B24" s="94" t="s">
        <v>117</v>
      </c>
      <c r="E24" s="119"/>
      <c r="F24" s="119"/>
      <c r="G24" s="119"/>
      <c r="H24" s="119"/>
      <c r="I24" s="119"/>
      <c r="J24" s="119"/>
      <c r="K24" s="119"/>
      <c r="L24" s="119"/>
      <c r="M24" s="119"/>
    </row>
    <row r="25" spans="2:23" x14ac:dyDescent="0.3">
      <c r="B25" s="152"/>
      <c r="D25" s="95"/>
      <c r="E25" s="119"/>
      <c r="F25" s="277"/>
      <c r="G25" s="277"/>
      <c r="I25" s="119"/>
      <c r="J25" s="119"/>
      <c r="K25" s="119"/>
      <c r="L25" s="119"/>
      <c r="M25" s="119"/>
    </row>
    <row r="26" spans="2:23" x14ac:dyDescent="0.3">
      <c r="B26" s="152"/>
      <c r="F26" s="57"/>
      <c r="G26" s="57"/>
      <c r="K26" s="119"/>
      <c r="L26" s="119"/>
      <c r="M26" s="119"/>
    </row>
    <row r="27" spans="2:23" x14ac:dyDescent="0.3">
      <c r="F27" s="57"/>
      <c r="G27" s="57"/>
      <c r="J27" s="57"/>
      <c r="K27" s="57"/>
      <c r="L27" s="57"/>
      <c r="M27" s="57"/>
    </row>
    <row r="28" spans="2:23" x14ac:dyDescent="0.3">
      <c r="B28" s="152"/>
      <c r="F28" s="57"/>
      <c r="G28" s="57"/>
      <c r="J28" s="57"/>
      <c r="K28" s="57"/>
      <c r="L28" s="57"/>
      <c r="M28" s="57"/>
    </row>
    <row r="29" spans="2:23" x14ac:dyDescent="0.3">
      <c r="B29" s="152"/>
      <c r="D29" s="57"/>
      <c r="E29" s="57"/>
      <c r="F29" s="57"/>
      <c r="G29" s="57"/>
      <c r="H29" s="57"/>
      <c r="I29" s="57"/>
      <c r="J29" s="57"/>
      <c r="K29" s="57"/>
      <c r="L29" s="57"/>
      <c r="M29" s="57"/>
    </row>
    <row r="30" spans="2:23" x14ac:dyDescent="0.3">
      <c r="B30" s="152"/>
      <c r="C30" s="152"/>
      <c r="F30" s="278"/>
      <c r="G30" s="278"/>
      <c r="H30" s="278"/>
      <c r="I30" s="278"/>
      <c r="J30" s="278"/>
      <c r="K30" s="278"/>
      <c r="L30" s="278"/>
      <c r="M30" s="278"/>
    </row>
    <row r="31" spans="2:23" x14ac:dyDescent="0.3">
      <c r="B31" s="152"/>
      <c r="C31" s="152"/>
      <c r="F31" s="57"/>
      <c r="G31" s="57"/>
      <c r="H31" s="57"/>
      <c r="I31" s="57"/>
      <c r="J31" s="57"/>
      <c r="K31" s="57"/>
      <c r="L31" s="57"/>
      <c r="M31" s="57"/>
    </row>
    <row r="32" spans="2:23" x14ac:dyDescent="0.3">
      <c r="B32" s="152"/>
      <c r="C32" s="152"/>
      <c r="F32" s="57"/>
      <c r="G32" s="57"/>
      <c r="H32" s="57"/>
      <c r="I32" s="57"/>
      <c r="J32" s="57"/>
      <c r="K32" s="57"/>
      <c r="L32" s="57"/>
      <c r="M32" s="57"/>
    </row>
    <row r="33" spans="2:13" x14ac:dyDescent="0.3">
      <c r="B33" s="152"/>
      <c r="F33" s="57"/>
      <c r="G33" s="57"/>
      <c r="H33" s="57"/>
      <c r="I33" s="57"/>
      <c r="J33" s="57"/>
      <c r="K33" s="57"/>
      <c r="L33" s="57"/>
      <c r="M33" s="57"/>
    </row>
    <row r="34" spans="2:13" x14ac:dyDescent="0.3">
      <c r="B34" s="45"/>
      <c r="C34" s="152"/>
      <c r="F34" s="57"/>
      <c r="G34" s="57"/>
      <c r="H34" s="57"/>
      <c r="I34" s="57"/>
      <c r="J34" s="57"/>
      <c r="K34" s="57"/>
      <c r="L34" s="57"/>
      <c r="M34" s="57"/>
    </row>
    <row r="35" spans="2:13" x14ac:dyDescent="0.3">
      <c r="B35" s="152"/>
      <c r="C35" s="152"/>
      <c r="D35" s="152"/>
      <c r="E35" s="152"/>
      <c r="F35" s="279"/>
      <c r="G35" s="279"/>
      <c r="H35" s="279"/>
      <c r="I35" s="279"/>
      <c r="J35" s="279"/>
      <c r="K35" s="279"/>
      <c r="L35" s="279"/>
      <c r="M35" s="279"/>
    </row>
    <row r="36" spans="2:13" x14ac:dyDescent="0.3">
      <c r="B36" s="152"/>
      <c r="C36" s="152"/>
      <c r="D36" s="152"/>
      <c r="E36" s="152"/>
      <c r="F36" s="121"/>
      <c r="G36" s="121"/>
      <c r="H36" s="121"/>
      <c r="I36" s="121"/>
      <c r="J36" s="121"/>
      <c r="K36" s="121"/>
      <c r="L36" s="121"/>
      <c r="M36" s="121"/>
    </row>
    <row r="37" spans="2:13" x14ac:dyDescent="0.3">
      <c r="B37" s="45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</row>
    <row r="38" spans="2:13" x14ac:dyDescent="0.3">
      <c r="B38" s="4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</row>
    <row r="39" spans="2:13" x14ac:dyDescent="0.3"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</row>
    <row r="40" spans="2:13" x14ac:dyDescent="0.3">
      <c r="B40" s="45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</row>
    <row r="41" spans="2:13" x14ac:dyDescent="0.3">
      <c r="B41" s="45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</row>
    <row r="42" spans="2:13" x14ac:dyDescent="0.3">
      <c r="B42" s="152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</row>
    <row r="43" spans="2:13" x14ac:dyDescent="0.3">
      <c r="B43" s="45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</row>
    <row r="44" spans="2:13" x14ac:dyDescent="0.3">
      <c r="B44" s="45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</row>
    <row r="45" spans="2:13" x14ac:dyDescent="0.3"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</row>
    <row r="46" spans="2:13" x14ac:dyDescent="0.3">
      <c r="B46" s="45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</row>
    <row r="47" spans="2:13" x14ac:dyDescent="0.3">
      <c r="B47" s="45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</sheetPr>
  <dimension ref="B2:O20"/>
  <sheetViews>
    <sheetView workbookViewId="0">
      <selection activeCell="G19" sqref="G19"/>
    </sheetView>
  </sheetViews>
  <sheetFormatPr defaultColWidth="10.28515625" defaultRowHeight="19.5" x14ac:dyDescent="0.3"/>
  <cols>
    <col min="1" max="1" width="4.5703125" style="45" customWidth="1"/>
    <col min="2" max="2" width="14" style="45" customWidth="1"/>
    <col min="3" max="3" width="10.28515625" style="45"/>
    <col min="4" max="4" width="8" style="45" customWidth="1"/>
    <col min="5" max="5" width="10.42578125" style="45" bestFit="1" customWidth="1"/>
    <col min="6" max="8" width="11" style="45" bestFit="1" customWidth="1"/>
    <col min="9" max="9" width="9.7109375" style="45" customWidth="1"/>
    <col min="10" max="10" width="9.5703125" style="45" customWidth="1"/>
    <col min="11" max="11" width="9.28515625" style="45" customWidth="1"/>
    <col min="12" max="16384" width="10.28515625" style="45"/>
  </cols>
  <sheetData>
    <row r="2" spans="2:15" ht="25.5" x14ac:dyDescent="0.4">
      <c r="B2" s="290" t="s">
        <v>70</v>
      </c>
    </row>
    <row r="3" spans="2:15" ht="18" customHeight="1" thickBot="1" x14ac:dyDescent="0.35">
      <c r="B3" s="49"/>
      <c r="C3" s="49" t="s">
        <v>5</v>
      </c>
      <c r="D3" s="71" t="s">
        <v>71</v>
      </c>
      <c r="E3" s="71" t="s">
        <v>76</v>
      </c>
      <c r="F3" s="71" t="s">
        <v>77</v>
      </c>
      <c r="G3" s="71" t="s">
        <v>78</v>
      </c>
      <c r="H3" s="71" t="s">
        <v>80</v>
      </c>
      <c r="I3" s="71" t="s">
        <v>102</v>
      </c>
      <c r="J3" s="71" t="s">
        <v>104</v>
      </c>
      <c r="K3" s="71" t="s">
        <v>105</v>
      </c>
      <c r="L3" s="71" t="s">
        <v>118</v>
      </c>
      <c r="M3" s="71" t="s">
        <v>126</v>
      </c>
    </row>
    <row r="4" spans="2:15" x14ac:dyDescent="0.3">
      <c r="B4" s="75" t="s">
        <v>2</v>
      </c>
      <c r="C4" s="76" t="s">
        <v>52</v>
      </c>
      <c r="D4" s="79">
        <v>92.097096739744913</v>
      </c>
      <c r="E4" s="79">
        <v>93.291806386094692</v>
      </c>
      <c r="F4" s="79">
        <v>112.40984800592933</v>
      </c>
      <c r="G4" s="79">
        <v>109.49703235476018</v>
      </c>
      <c r="H4" s="79">
        <v>92.022434783086354</v>
      </c>
      <c r="I4" s="79">
        <v>117.43783710919385</v>
      </c>
      <c r="J4" s="79">
        <v>149.64821504531761</v>
      </c>
      <c r="K4" s="79">
        <v>157.62503999922134</v>
      </c>
      <c r="L4" s="79">
        <f>'Graph Overall'!K4</f>
        <v>138.14808322766876</v>
      </c>
      <c r="M4" s="79">
        <f>'Graph Overall'!L4</f>
        <v>164.0335408905506</v>
      </c>
    </row>
    <row r="5" spans="2:15" x14ac:dyDescent="0.3">
      <c r="B5" s="80"/>
      <c r="C5" s="81" t="s">
        <v>49</v>
      </c>
      <c r="D5" s="142">
        <v>36.702909888548511</v>
      </c>
      <c r="E5" s="79">
        <v>33.196537109389311</v>
      </c>
      <c r="F5" s="79">
        <v>20.470280179232319</v>
      </c>
      <c r="G5" s="79">
        <v>24.211540970635202</v>
      </c>
      <c r="H5" s="79">
        <v>28.947646379199107</v>
      </c>
      <c r="I5" s="79">
        <v>43.559322552808325</v>
      </c>
      <c r="J5" s="79">
        <v>29.261703840601538</v>
      </c>
      <c r="K5" s="79">
        <v>36.924527689745823</v>
      </c>
      <c r="L5" s="142">
        <f>'Graph EAC'!K5</f>
        <v>40.764721655038805</v>
      </c>
      <c r="M5" s="142">
        <f>'Graph EAC'!L5</f>
        <v>44.54513201566543</v>
      </c>
    </row>
    <row r="6" spans="2:15" x14ac:dyDescent="0.3">
      <c r="B6" s="84" t="s">
        <v>3</v>
      </c>
      <c r="C6" s="85" t="s">
        <v>52</v>
      </c>
      <c r="D6" s="86">
        <v>666.43067997493654</v>
      </c>
      <c r="E6" s="87">
        <v>660.60264566439173</v>
      </c>
      <c r="F6" s="87">
        <v>644.45928585644833</v>
      </c>
      <c r="G6" s="88">
        <v>633.54656258470777</v>
      </c>
      <c r="H6" s="88">
        <v>635.79190428001323</v>
      </c>
      <c r="I6" s="88">
        <v>660.30140920031897</v>
      </c>
      <c r="J6" s="88">
        <v>855.74820825090831</v>
      </c>
      <c r="K6" s="88">
        <v>724.15435946040088</v>
      </c>
      <c r="L6" s="79">
        <f>'Graph Overall'!K5</f>
        <v>695.16739403236454</v>
      </c>
      <c r="M6" s="79">
        <f>'Graph Overall'!L5</f>
        <v>662.549095467092</v>
      </c>
      <c r="O6" s="119"/>
    </row>
    <row r="7" spans="2:15" x14ac:dyDescent="0.3">
      <c r="B7" s="80"/>
      <c r="C7" s="81" t="s">
        <v>49</v>
      </c>
      <c r="D7" s="142">
        <v>111.67994646303514</v>
      </c>
      <c r="E7" s="79">
        <v>118.46279800437131</v>
      </c>
      <c r="F7" s="79">
        <v>120.84310342451673</v>
      </c>
      <c r="G7" s="103">
        <v>115.16771712098573</v>
      </c>
      <c r="H7" s="103">
        <v>107.58357464314076</v>
      </c>
      <c r="I7" s="103">
        <v>111.83802233678752</v>
      </c>
      <c r="J7" s="103">
        <v>130.82337712334839</v>
      </c>
      <c r="K7" s="103">
        <v>126.38719795290039</v>
      </c>
      <c r="L7" s="142">
        <f>'Graph EAC'!K6</f>
        <v>121.47719265808126</v>
      </c>
      <c r="M7" s="142">
        <f>'Graph EAC'!L6</f>
        <v>132.21376916141108</v>
      </c>
      <c r="O7" s="119"/>
    </row>
    <row r="8" spans="2:15" x14ac:dyDescent="0.3">
      <c r="B8" s="84" t="s">
        <v>4</v>
      </c>
      <c r="C8" s="85" t="s">
        <v>52</v>
      </c>
      <c r="D8" s="79">
        <v>38.93642848285679</v>
      </c>
      <c r="E8" s="87">
        <v>57.562765588812837</v>
      </c>
      <c r="F8" s="87">
        <v>49.149907221739497</v>
      </c>
      <c r="G8" s="88">
        <v>57.934742749629216</v>
      </c>
      <c r="H8" s="88">
        <v>63.008309268337662</v>
      </c>
      <c r="I8" s="88">
        <v>74.393172682404966</v>
      </c>
      <c r="J8" s="88">
        <v>74.340725755887419</v>
      </c>
      <c r="K8" s="88">
        <v>77.698952098397598</v>
      </c>
      <c r="L8" s="79">
        <f>'Graph Overall'!K6</f>
        <v>84.901696336005131</v>
      </c>
      <c r="M8" s="79">
        <f>'Graph Overall'!L6</f>
        <v>86.480066886518813</v>
      </c>
    </row>
    <row r="9" spans="2:15" x14ac:dyDescent="0.3">
      <c r="B9" s="80"/>
      <c r="C9" s="81" t="s">
        <v>49</v>
      </c>
      <c r="D9" s="142">
        <v>3.9043152751303141</v>
      </c>
      <c r="E9" s="113">
        <v>12.441465975690098</v>
      </c>
      <c r="F9" s="113">
        <v>6.1302883321905792</v>
      </c>
      <c r="G9" s="113">
        <v>10.335641224126757</v>
      </c>
      <c r="H9" s="113">
        <v>8.6930042885178622</v>
      </c>
      <c r="I9" s="113">
        <v>9.0439031878534255</v>
      </c>
      <c r="J9" s="113">
        <v>5.9545556985987433</v>
      </c>
      <c r="K9" s="113">
        <v>4.7399028210944492</v>
      </c>
      <c r="L9" s="142">
        <f>'Graph EAC'!K7</f>
        <v>3.8561683531406503</v>
      </c>
      <c r="M9" s="142">
        <f>'Graph EAC'!L7</f>
        <v>4.6217955130719375</v>
      </c>
    </row>
    <row r="10" spans="2:15" x14ac:dyDescent="0.3">
      <c r="B10" s="84" t="s">
        <v>20</v>
      </c>
      <c r="C10" s="85" t="s">
        <v>52</v>
      </c>
      <c r="D10" s="77">
        <f t="shared" ref="D10:E10" si="0">+D4+D6+D8</f>
        <v>797.46420519753815</v>
      </c>
      <c r="E10" s="88">
        <f t="shared" si="0"/>
        <v>811.45721763929919</v>
      </c>
      <c r="F10" s="88">
        <f t="shared" ref="F10:M10" si="1">+F4+F6+F8</f>
        <v>806.01904108411713</v>
      </c>
      <c r="G10" s="88">
        <f t="shared" si="1"/>
        <v>800.9783376890972</v>
      </c>
      <c r="H10" s="88">
        <f t="shared" si="1"/>
        <v>790.82264833143734</v>
      </c>
      <c r="I10" s="88">
        <f t="shared" si="1"/>
        <v>852.1324189919178</v>
      </c>
      <c r="J10" s="88">
        <f t="shared" si="1"/>
        <v>1079.7371490521134</v>
      </c>
      <c r="K10" s="88">
        <f t="shared" si="1"/>
        <v>959.47835155801988</v>
      </c>
      <c r="L10" s="79">
        <f t="shared" si="1"/>
        <v>918.21717359603838</v>
      </c>
      <c r="M10" s="79">
        <f t="shared" si="1"/>
        <v>913.06270324416141</v>
      </c>
    </row>
    <row r="11" spans="2:15" x14ac:dyDescent="0.3">
      <c r="B11" s="80"/>
      <c r="C11" s="81" t="s">
        <v>49</v>
      </c>
      <c r="D11" s="82">
        <f t="shared" ref="D11:E11" si="2">D5+D7+D9</f>
        <v>152.28717162671396</v>
      </c>
      <c r="E11" s="82">
        <f t="shared" si="2"/>
        <v>164.10080108945073</v>
      </c>
      <c r="F11" s="82">
        <f t="shared" ref="F11:M11" si="3">F5+F7+F9</f>
        <v>147.44367193593965</v>
      </c>
      <c r="G11" s="82">
        <f t="shared" si="3"/>
        <v>149.71489931574769</v>
      </c>
      <c r="H11" s="82">
        <f t="shared" si="3"/>
        <v>145.22422531085775</v>
      </c>
      <c r="I11" s="82">
        <f t="shared" si="3"/>
        <v>164.44124807744927</v>
      </c>
      <c r="J11" s="82">
        <f t="shared" si="3"/>
        <v>166.03963666254867</v>
      </c>
      <c r="K11" s="82">
        <f t="shared" si="3"/>
        <v>168.05162846374068</v>
      </c>
      <c r="L11" s="142">
        <f t="shared" si="3"/>
        <v>166.09808266626072</v>
      </c>
      <c r="M11" s="142">
        <f t="shared" si="3"/>
        <v>181.38069669014843</v>
      </c>
    </row>
    <row r="12" spans="2:15" x14ac:dyDescent="0.3">
      <c r="B12" s="84" t="s">
        <v>21</v>
      </c>
      <c r="C12" s="85" t="s">
        <v>52</v>
      </c>
      <c r="D12" s="77">
        <f t="shared" ref="D12:E12" si="4">D4+D8-D6</f>
        <v>-535.39715475233481</v>
      </c>
      <c r="E12" s="77">
        <f t="shared" si="4"/>
        <v>-509.74807368948422</v>
      </c>
      <c r="F12" s="77">
        <f t="shared" ref="F12:M12" si="5">F4+F8-F6</f>
        <v>-482.89953062877953</v>
      </c>
      <c r="G12" s="77">
        <f t="shared" si="5"/>
        <v>-466.11478748031834</v>
      </c>
      <c r="H12" s="77">
        <f t="shared" si="5"/>
        <v>-480.76116022858923</v>
      </c>
      <c r="I12" s="77">
        <f t="shared" si="5"/>
        <v>-468.47039940872014</v>
      </c>
      <c r="J12" s="77">
        <f t="shared" si="5"/>
        <v>-631.7592674497032</v>
      </c>
      <c r="K12" s="77">
        <f t="shared" si="5"/>
        <v>-488.83036736278194</v>
      </c>
      <c r="L12" s="79">
        <f t="shared" si="5"/>
        <v>-472.11761446869065</v>
      </c>
      <c r="M12" s="79">
        <f t="shared" si="5"/>
        <v>-412.03548769002259</v>
      </c>
    </row>
    <row r="13" spans="2:15" ht="20.25" thickBot="1" x14ac:dyDescent="0.35">
      <c r="B13" s="90"/>
      <c r="C13" s="91" t="s">
        <v>49</v>
      </c>
      <c r="D13" s="92">
        <f t="shared" ref="D13:E13" si="6">+D5+D9-D7</f>
        <v>-71.072721299356317</v>
      </c>
      <c r="E13" s="92">
        <f t="shared" si="6"/>
        <v>-72.82479491929189</v>
      </c>
      <c r="F13" s="92">
        <f t="shared" ref="F13:M13" si="7">+F5+F9-F7</f>
        <v>-94.242534913093834</v>
      </c>
      <c r="G13" s="92">
        <f t="shared" si="7"/>
        <v>-80.620534926223769</v>
      </c>
      <c r="H13" s="92">
        <f t="shared" si="7"/>
        <v>-69.942923975423795</v>
      </c>
      <c r="I13" s="92">
        <f t="shared" si="7"/>
        <v>-59.234796596125769</v>
      </c>
      <c r="J13" s="92">
        <f t="shared" si="7"/>
        <v>-95.607117584148114</v>
      </c>
      <c r="K13" s="92">
        <f t="shared" si="7"/>
        <v>-84.722767442060132</v>
      </c>
      <c r="L13" s="92">
        <f t="shared" si="7"/>
        <v>-76.856302649901806</v>
      </c>
      <c r="M13" s="92">
        <f t="shared" si="7"/>
        <v>-83.046841632673704</v>
      </c>
    </row>
    <row r="14" spans="2:15" x14ac:dyDescent="0.3">
      <c r="B14" s="93" t="s">
        <v>111</v>
      </c>
      <c r="C14" s="93"/>
      <c r="D14" s="93"/>
    </row>
    <row r="15" spans="2:15" x14ac:dyDescent="0.3">
      <c r="B15" s="94"/>
      <c r="C15" s="281"/>
      <c r="H15" s="95"/>
    </row>
    <row r="16" spans="2:15" x14ac:dyDescent="0.3">
      <c r="C16" s="93"/>
      <c r="F16" s="95"/>
      <c r="K16" s="119"/>
    </row>
    <row r="17" spans="3:6" x14ac:dyDescent="0.3">
      <c r="C17" s="93"/>
      <c r="D17" s="96"/>
      <c r="E17" s="96"/>
      <c r="F17" s="96"/>
    </row>
    <row r="18" spans="3:6" x14ac:dyDescent="0.3">
      <c r="C18" s="93"/>
      <c r="D18" s="96"/>
      <c r="E18" s="96"/>
    </row>
    <row r="19" spans="3:6" x14ac:dyDescent="0.3">
      <c r="C19" s="93"/>
    </row>
    <row r="20" spans="3:6" x14ac:dyDescent="0.3">
      <c r="C20" s="93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1:L39"/>
  <sheetViews>
    <sheetView workbookViewId="0">
      <selection activeCell="G66" sqref="G66"/>
    </sheetView>
  </sheetViews>
  <sheetFormatPr defaultRowHeight="19.5" x14ac:dyDescent="0.3"/>
  <cols>
    <col min="1" max="1" width="18.42578125" style="45" customWidth="1"/>
    <col min="2" max="2" width="12.85546875" style="45" customWidth="1"/>
    <col min="3" max="7" width="9.140625" style="45"/>
    <col min="8" max="8" width="9.42578125" style="45" customWidth="1"/>
    <col min="9" max="9" width="9.140625" style="45"/>
    <col min="10" max="10" width="10.140625" style="45" bestFit="1" customWidth="1"/>
    <col min="11" max="11" width="10.5703125" style="45" customWidth="1"/>
    <col min="12" max="12" width="9.85546875" style="45" customWidth="1"/>
    <col min="13" max="16384" width="9.140625" style="45"/>
  </cols>
  <sheetData>
    <row r="1" spans="1:12" x14ac:dyDescent="0.3">
      <c r="C1" s="96"/>
      <c r="D1" s="57"/>
      <c r="E1" s="57"/>
      <c r="F1" s="57"/>
      <c r="H1" s="97"/>
    </row>
    <row r="2" spans="1:12" ht="20.25" x14ac:dyDescent="0.3">
      <c r="A2" s="131" t="s">
        <v>53</v>
      </c>
      <c r="C2" s="96"/>
      <c r="D2" s="57"/>
      <c r="E2" s="57"/>
      <c r="F2" s="57"/>
      <c r="H2" s="97"/>
    </row>
    <row r="3" spans="1:12" ht="20.25" thickBot="1" x14ac:dyDescent="0.35">
      <c r="D3" s="74"/>
      <c r="E3" s="74"/>
      <c r="F3" s="74"/>
      <c r="G3" s="74"/>
      <c r="H3" s="74"/>
      <c r="I3" s="74"/>
      <c r="J3" s="74"/>
      <c r="K3" s="74"/>
      <c r="L3" s="74"/>
    </row>
    <row r="4" spans="1:12" ht="20.25" thickBot="1" x14ac:dyDescent="0.35">
      <c r="A4" s="98" t="s">
        <v>5</v>
      </c>
      <c r="B4" s="98" t="s">
        <v>1</v>
      </c>
      <c r="C4" s="99" t="s">
        <v>71</v>
      </c>
      <c r="D4" s="99" t="s">
        <v>76</v>
      </c>
      <c r="E4" s="99" t="s">
        <v>77</v>
      </c>
      <c r="F4" s="99" t="s">
        <v>78</v>
      </c>
      <c r="G4" s="99" t="s">
        <v>80</v>
      </c>
      <c r="H4" s="99" t="s">
        <v>102</v>
      </c>
      <c r="I4" s="99" t="s">
        <v>104</v>
      </c>
      <c r="J4" s="99" t="s">
        <v>105</v>
      </c>
      <c r="K4" s="99" t="s">
        <v>118</v>
      </c>
      <c r="L4" s="99" t="s">
        <v>126</v>
      </c>
    </row>
    <row r="5" spans="1:12" x14ac:dyDescent="0.3">
      <c r="A5" s="320" t="s">
        <v>54</v>
      </c>
      <c r="B5" s="85" t="s">
        <v>55</v>
      </c>
      <c r="C5" s="103">
        <v>12.886344971033271</v>
      </c>
      <c r="D5" s="77">
        <v>12.964135780861756</v>
      </c>
      <c r="E5" s="77">
        <v>12.957740459943926</v>
      </c>
      <c r="F5" s="77">
        <v>11.544124177994894</v>
      </c>
      <c r="G5" s="79">
        <v>12.709805652503654</v>
      </c>
      <c r="H5" s="79">
        <v>14.273892409361022</v>
      </c>
      <c r="I5" s="79">
        <v>16.717094434033598</v>
      </c>
      <c r="J5" s="79">
        <v>22.225693740701331</v>
      </c>
      <c r="K5" s="79">
        <v>20.716054176249767</v>
      </c>
      <c r="L5" s="79">
        <v>16.761686653790637</v>
      </c>
    </row>
    <row r="6" spans="1:12" x14ac:dyDescent="0.3">
      <c r="A6" s="321"/>
      <c r="B6" s="93" t="s">
        <v>56</v>
      </c>
      <c r="C6" s="77">
        <v>3.4906415246910649</v>
      </c>
      <c r="D6" s="103">
        <v>4.9430798237142826</v>
      </c>
      <c r="E6" s="103">
        <v>3.6396455748394998</v>
      </c>
      <c r="F6" s="103">
        <v>2.5446456767623462</v>
      </c>
      <c r="G6" s="79">
        <v>2.8649974966172254</v>
      </c>
      <c r="H6" s="79">
        <v>2.8069788778507068</v>
      </c>
      <c r="I6" s="79">
        <v>2.8187663383897523</v>
      </c>
      <c r="J6" s="79">
        <v>3.5971255150338628</v>
      </c>
      <c r="K6" s="79">
        <v>3.3721054827523682</v>
      </c>
      <c r="L6" s="79">
        <v>3.5197826383904847</v>
      </c>
    </row>
    <row r="7" spans="1:12" x14ac:dyDescent="0.3">
      <c r="A7" s="321"/>
      <c r="B7" s="93" t="s">
        <v>57</v>
      </c>
      <c r="C7" s="77">
        <v>37.078218728931589</v>
      </c>
      <c r="D7" s="103">
        <v>49.106363869059187</v>
      </c>
      <c r="E7" s="103">
        <v>46.407046449116542</v>
      </c>
      <c r="F7" s="103">
        <v>50.780853716179223</v>
      </c>
      <c r="G7" s="79">
        <v>52.155130614891263</v>
      </c>
      <c r="H7" s="79">
        <v>63.604921018379137</v>
      </c>
      <c r="I7" s="79">
        <v>61.106299426892882</v>
      </c>
      <c r="J7" s="79">
        <v>64.056686586756683</v>
      </c>
      <c r="K7" s="79">
        <v>71.343576011212321</v>
      </c>
      <c r="L7" s="79">
        <v>70.852115455455206</v>
      </c>
    </row>
    <row r="8" spans="1:12" x14ac:dyDescent="0.3">
      <c r="A8" s="322"/>
      <c r="B8" s="80" t="s">
        <v>20</v>
      </c>
      <c r="C8" s="106">
        <f t="shared" ref="C8:I8" si="0">SUM(C5:C7)</f>
        <v>53.455205224655927</v>
      </c>
      <c r="D8" s="106">
        <f t="shared" si="0"/>
        <v>67.013579473635218</v>
      </c>
      <c r="E8" s="106">
        <f t="shared" si="0"/>
        <v>63.004432483899969</v>
      </c>
      <c r="F8" s="106">
        <f t="shared" si="0"/>
        <v>64.869623570936469</v>
      </c>
      <c r="G8" s="106">
        <f t="shared" si="0"/>
        <v>67.729933764012145</v>
      </c>
      <c r="H8" s="106">
        <f t="shared" si="0"/>
        <v>80.685792305590866</v>
      </c>
      <c r="I8" s="106">
        <f t="shared" si="0"/>
        <v>80.642160199316237</v>
      </c>
      <c r="J8" s="106">
        <f>SUM(J5:J7)</f>
        <v>89.879505842491881</v>
      </c>
      <c r="K8" s="106">
        <f>SUM(K5:K7)</f>
        <v>95.431735670214451</v>
      </c>
      <c r="L8" s="106">
        <f>SUM(L5:L7)</f>
        <v>91.13358474763632</v>
      </c>
    </row>
    <row r="9" spans="1:12" x14ac:dyDescent="0.3">
      <c r="A9" s="107" t="s">
        <v>58</v>
      </c>
      <c r="B9" s="56" t="s">
        <v>55</v>
      </c>
      <c r="C9" s="89">
        <v>46.01073729102999</v>
      </c>
      <c r="D9" s="83">
        <v>42.16621367506599</v>
      </c>
      <c r="E9" s="108">
        <v>35.151359422302143</v>
      </c>
      <c r="F9" s="108">
        <v>34.703277406969342</v>
      </c>
      <c r="G9" s="83">
        <v>40.244427767001575</v>
      </c>
      <c r="H9" s="83">
        <v>57.970582942065306</v>
      </c>
      <c r="I9" s="109">
        <v>55.573724526764714</v>
      </c>
      <c r="J9" s="109">
        <v>58.220495978241594</v>
      </c>
      <c r="K9" s="116">
        <v>60.728121583934396</v>
      </c>
      <c r="L9" s="116">
        <v>60.009799448806866</v>
      </c>
    </row>
    <row r="10" spans="1:12" x14ac:dyDescent="0.3">
      <c r="A10" s="107"/>
      <c r="B10" s="56" t="s">
        <v>56</v>
      </c>
      <c r="C10" s="89">
        <v>114.63342457129681</v>
      </c>
      <c r="D10" s="110">
        <v>116.65679664609699</v>
      </c>
      <c r="E10" s="108">
        <v>121.90232497688643</v>
      </c>
      <c r="F10" s="108">
        <v>114.58322457700172</v>
      </c>
      <c r="G10" s="83">
        <v>106.82189141771885</v>
      </c>
      <c r="H10" s="83">
        <v>107.87684365344097</v>
      </c>
      <c r="I10" s="109">
        <v>132.08896842617773</v>
      </c>
      <c r="J10" s="109">
        <v>128.98541254242292</v>
      </c>
      <c r="K10" s="116">
        <v>112.66910274845051</v>
      </c>
      <c r="L10" s="116">
        <v>120.21707100252205</v>
      </c>
    </row>
    <row r="11" spans="1:12" x14ac:dyDescent="0.3">
      <c r="A11" s="107"/>
      <c r="B11" s="56" t="s">
        <v>57</v>
      </c>
      <c r="C11" s="89">
        <v>37.989630634583683</v>
      </c>
      <c r="D11" s="89">
        <v>54.290921219026821</v>
      </c>
      <c r="E11" s="108">
        <v>48.022646097444614</v>
      </c>
      <c r="F11" s="108">
        <v>54.772199715784268</v>
      </c>
      <c r="G11" s="83">
        <v>58.276048141794234</v>
      </c>
      <c r="H11" s="83">
        <v>68.935479494796823</v>
      </c>
      <c r="I11" s="109">
        <v>62.836164391180965</v>
      </c>
      <c r="J11" s="109">
        <v>65.801390536238827</v>
      </c>
      <c r="K11" s="116">
        <v>73.04632792853576</v>
      </c>
      <c r="L11" s="116">
        <v>73.101929547702937</v>
      </c>
    </row>
    <row r="12" spans="1:12" x14ac:dyDescent="0.3">
      <c r="A12" s="111"/>
      <c r="B12" s="112" t="s">
        <v>20</v>
      </c>
      <c r="C12" s="106">
        <f t="shared" ref="C12" si="1">SUM(C9:C11)</f>
        <v>198.63379249691047</v>
      </c>
      <c r="D12" s="106">
        <f t="shared" ref="D12:I12" si="2">SUM(D9:D11)</f>
        <v>213.11393154018981</v>
      </c>
      <c r="E12" s="106">
        <f t="shared" si="2"/>
        <v>205.07633049663318</v>
      </c>
      <c r="F12" s="106">
        <f t="shared" si="2"/>
        <v>204.05870169975532</v>
      </c>
      <c r="G12" s="106">
        <f t="shared" si="2"/>
        <v>205.34236732651465</v>
      </c>
      <c r="H12" s="106">
        <f t="shared" si="2"/>
        <v>234.7829060903031</v>
      </c>
      <c r="I12" s="106">
        <f t="shared" si="2"/>
        <v>250.49885734412342</v>
      </c>
      <c r="J12" s="106">
        <f>SUM(J9:J11)</f>
        <v>253.00729905690332</v>
      </c>
      <c r="K12" s="106">
        <f>SUM(K9:K11)</f>
        <v>246.44355226092065</v>
      </c>
      <c r="L12" s="106">
        <f>SUM(L9:L11)</f>
        <v>253.32879999903184</v>
      </c>
    </row>
    <row r="13" spans="1:12" x14ac:dyDescent="0.3">
      <c r="A13" s="107" t="s">
        <v>59</v>
      </c>
      <c r="B13" s="56" t="s">
        <v>55</v>
      </c>
      <c r="C13" s="113">
        <v>39.874392581728145</v>
      </c>
      <c r="D13" s="113">
        <v>40.512534928598797</v>
      </c>
      <c r="E13" s="114">
        <v>33.578170990218418</v>
      </c>
      <c r="F13" s="114">
        <v>33.49114834927073</v>
      </c>
      <c r="G13" s="79">
        <v>33.577146863606721</v>
      </c>
      <c r="H13" s="79">
        <v>49.225714849275988</v>
      </c>
      <c r="I13" s="79">
        <v>48.801427841741109</v>
      </c>
      <c r="J13" s="79">
        <v>54.692143919931041</v>
      </c>
      <c r="K13" s="79">
        <v>55.686814375691881</v>
      </c>
      <c r="L13" s="79">
        <v>67.035827377133387</v>
      </c>
    </row>
    <row r="14" spans="1:12" x14ac:dyDescent="0.3">
      <c r="A14" s="107"/>
      <c r="B14" s="56" t="s">
        <v>56</v>
      </c>
      <c r="C14" s="113">
        <v>236.80424172264728</v>
      </c>
      <c r="D14" s="113">
        <v>243.76759577515978</v>
      </c>
      <c r="E14" s="77">
        <v>276.64988266379368</v>
      </c>
      <c r="F14" s="77">
        <v>283.50734199893952</v>
      </c>
      <c r="G14" s="79">
        <v>246.60999254980496</v>
      </c>
      <c r="H14" s="79">
        <v>230.7790421840204</v>
      </c>
      <c r="I14" s="79">
        <v>299.62747803350396</v>
      </c>
      <c r="J14" s="79">
        <v>272.03227232061147</v>
      </c>
      <c r="K14" s="79">
        <v>257.87177206213562</v>
      </c>
      <c r="L14" s="79">
        <v>269.50905774588489</v>
      </c>
    </row>
    <row r="15" spans="1:12" x14ac:dyDescent="0.3">
      <c r="A15" s="107"/>
      <c r="B15" s="56" t="s">
        <v>57</v>
      </c>
      <c r="C15" s="113">
        <v>1.4149988315328375</v>
      </c>
      <c r="D15" s="113">
        <v>4.5041295690671506</v>
      </c>
      <c r="E15" s="77">
        <v>1.2101189613236105</v>
      </c>
      <c r="F15" s="77">
        <v>3.5101339525154436</v>
      </c>
      <c r="G15" s="79">
        <v>5.1160412741082144</v>
      </c>
      <c r="H15" s="79">
        <v>4.4693034545529891</v>
      </c>
      <c r="I15" s="79">
        <v>1.0168865210983633</v>
      </c>
      <c r="J15" s="79">
        <v>1.0572705840119423</v>
      </c>
      <c r="K15" s="79">
        <v>1.1211542995445845</v>
      </c>
      <c r="L15" s="79">
        <v>1.6626332784963689</v>
      </c>
    </row>
    <row r="16" spans="1:12" x14ac:dyDescent="0.3">
      <c r="A16" s="111"/>
      <c r="B16" s="112" t="s">
        <v>20</v>
      </c>
      <c r="C16" s="106">
        <f t="shared" ref="C16:D16" si="3">SUM(C13:C15)</f>
        <v>278.09363313590825</v>
      </c>
      <c r="D16" s="106">
        <f t="shared" si="3"/>
        <v>288.78426027282575</v>
      </c>
      <c r="E16" s="106">
        <f t="shared" ref="E16:L16" si="4">SUM(E13:E15)</f>
        <v>311.4381726153357</v>
      </c>
      <c r="F16" s="106">
        <f t="shared" si="4"/>
        <v>320.50862430072567</v>
      </c>
      <c r="G16" s="106">
        <f t="shared" si="4"/>
        <v>285.3031806875199</v>
      </c>
      <c r="H16" s="106">
        <f t="shared" si="4"/>
        <v>284.47406048784939</v>
      </c>
      <c r="I16" s="106">
        <f t="shared" si="4"/>
        <v>349.44579239634339</v>
      </c>
      <c r="J16" s="106">
        <f t="shared" si="4"/>
        <v>327.78168682455441</v>
      </c>
      <c r="K16" s="106">
        <f t="shared" si="4"/>
        <v>314.67974073737207</v>
      </c>
      <c r="L16" s="106">
        <f t="shared" si="4"/>
        <v>338.20751840151462</v>
      </c>
    </row>
    <row r="17" spans="1:12" x14ac:dyDescent="0.3">
      <c r="A17" s="323" t="s">
        <v>60</v>
      </c>
      <c r="B17" s="93" t="s">
        <v>55</v>
      </c>
      <c r="C17" s="77">
        <v>1.1073604685897324E-2</v>
      </c>
      <c r="D17" s="77">
        <v>3.0883692047250902E-2</v>
      </c>
      <c r="E17" s="77">
        <v>0.12769244135298893</v>
      </c>
      <c r="F17" s="77">
        <v>6.0880844910542874E-2</v>
      </c>
      <c r="G17" s="79">
        <v>7.8876262022574112E-2</v>
      </c>
      <c r="H17" s="79">
        <v>0.14032110249388099</v>
      </c>
      <c r="I17" s="79">
        <v>0.72981216270169225</v>
      </c>
      <c r="J17" s="79">
        <v>6.7844320878186495E-2</v>
      </c>
      <c r="K17" s="79">
        <v>8.7159365632182587E-2</v>
      </c>
      <c r="L17" s="79">
        <v>9.0569729966489765E-2</v>
      </c>
    </row>
    <row r="18" spans="1:12" x14ac:dyDescent="0.3">
      <c r="A18" s="324"/>
      <c r="B18" s="93" t="s">
        <v>56</v>
      </c>
      <c r="C18" s="77">
        <v>0.39617787293939849</v>
      </c>
      <c r="D18" s="77">
        <v>0.71884296257182578</v>
      </c>
      <c r="E18" s="77">
        <v>0.41914351205069883</v>
      </c>
      <c r="F18" s="77">
        <v>0.55934193591213477</v>
      </c>
      <c r="G18" s="79">
        <v>0.2900742260426129</v>
      </c>
      <c r="H18" s="79">
        <v>1.2256731142299748</v>
      </c>
      <c r="I18" s="79">
        <v>0.74312804488107542</v>
      </c>
      <c r="J18" s="79">
        <v>0.77686634535652055</v>
      </c>
      <c r="K18" s="79">
        <v>0.64602252443709351</v>
      </c>
      <c r="L18" s="79">
        <v>0.48660679038251176</v>
      </c>
    </row>
    <row r="19" spans="1:12" x14ac:dyDescent="0.3">
      <c r="A19" s="324"/>
      <c r="B19" s="93" t="s">
        <v>57</v>
      </c>
      <c r="C19" s="103">
        <v>0</v>
      </c>
      <c r="D19" s="103">
        <v>6.0567077808056022E-3</v>
      </c>
      <c r="E19" s="77">
        <v>0</v>
      </c>
      <c r="F19" s="103">
        <v>0</v>
      </c>
      <c r="G19" s="79">
        <v>2.2807646201080955E-2</v>
      </c>
      <c r="H19" s="79">
        <v>1.0406542989436475E-2</v>
      </c>
      <c r="I19" s="79">
        <v>0</v>
      </c>
      <c r="J19" s="79">
        <v>0</v>
      </c>
      <c r="K19" s="79">
        <v>1.3546941579948792E-2</v>
      </c>
      <c r="L19" s="79">
        <v>0.27326690905832501</v>
      </c>
    </row>
    <row r="20" spans="1:12" x14ac:dyDescent="0.3">
      <c r="A20" s="325"/>
      <c r="B20" s="80" t="s">
        <v>20</v>
      </c>
      <c r="C20" s="106">
        <f t="shared" ref="C20:I20" si="5">SUM(C17:C19)</f>
        <v>0.40725147762529579</v>
      </c>
      <c r="D20" s="106">
        <f t="shared" si="5"/>
        <v>0.75578336239988231</v>
      </c>
      <c r="E20" s="106">
        <f t="shared" si="5"/>
        <v>0.54683595340368774</v>
      </c>
      <c r="F20" s="106">
        <f t="shared" si="5"/>
        <v>0.62022278082267768</v>
      </c>
      <c r="G20" s="106">
        <f t="shared" si="5"/>
        <v>0.39175813426626799</v>
      </c>
      <c r="H20" s="106">
        <f t="shared" si="5"/>
        <v>1.3764007597132923</v>
      </c>
      <c r="I20" s="106">
        <f t="shared" si="5"/>
        <v>1.4729402075827678</v>
      </c>
      <c r="J20" s="106">
        <f>SUM(J17:J19)</f>
        <v>0.84471066623470703</v>
      </c>
      <c r="K20" s="106">
        <f>SUM(K17:K19)</f>
        <v>0.74672883164922499</v>
      </c>
      <c r="L20" s="106">
        <f>SUM(L17:L19)</f>
        <v>0.85044342940732665</v>
      </c>
    </row>
    <row r="21" spans="1:12" x14ac:dyDescent="0.3">
      <c r="A21" s="100" t="s">
        <v>61</v>
      </c>
      <c r="B21" s="85" t="s">
        <v>55</v>
      </c>
      <c r="C21" s="103">
        <v>11.195793477631749</v>
      </c>
      <c r="D21" s="115">
        <v>11.743099710606245</v>
      </c>
      <c r="E21" s="115">
        <v>13.561726532781476</v>
      </c>
      <c r="F21" s="115">
        <v>11.387997963146681</v>
      </c>
      <c r="G21" s="57">
        <v>12.222586381174313</v>
      </c>
      <c r="H21" s="79">
        <v>13.665198876261627</v>
      </c>
      <c r="I21" s="116">
        <v>17.110872824911194</v>
      </c>
      <c r="J21" s="79">
        <v>22.804806586849292</v>
      </c>
      <c r="K21" s="79">
        <v>20.758728795269498</v>
      </c>
      <c r="L21" s="79">
        <v>17.4129554550798</v>
      </c>
    </row>
    <row r="22" spans="1:12" x14ac:dyDescent="0.3">
      <c r="A22" s="104"/>
      <c r="B22" s="93" t="s">
        <v>56</v>
      </c>
      <c r="C22" s="103">
        <v>53.554731202521147</v>
      </c>
      <c r="D22" s="115">
        <v>53.495909449426762</v>
      </c>
      <c r="E22" s="115">
        <v>58.395948465181895</v>
      </c>
      <c r="F22" s="115">
        <v>56.221602129521827</v>
      </c>
      <c r="G22" s="57">
        <v>55.759808610871389</v>
      </c>
      <c r="H22" s="79">
        <v>53.344126255282177</v>
      </c>
      <c r="I22" s="79">
        <v>78.859513938176391</v>
      </c>
      <c r="J22" s="79">
        <v>73.763010792389196</v>
      </c>
      <c r="K22" s="79">
        <v>56.628390730650338</v>
      </c>
      <c r="L22" s="79">
        <v>65.31488946731514</v>
      </c>
    </row>
    <row r="23" spans="1:12" x14ac:dyDescent="0.3">
      <c r="A23" s="104"/>
      <c r="B23" s="93" t="s">
        <v>57</v>
      </c>
      <c r="C23" s="103">
        <v>34.137046104104115</v>
      </c>
      <c r="D23" s="115">
        <v>40.757542497717949</v>
      </c>
      <c r="E23" s="115">
        <v>41.478734710170222</v>
      </c>
      <c r="F23" s="115">
        <v>43.845645162026507</v>
      </c>
      <c r="G23" s="57">
        <v>48.494530856731522</v>
      </c>
      <c r="H23" s="79">
        <v>59.086522964688626</v>
      </c>
      <c r="I23" s="116">
        <v>55.979685965424693</v>
      </c>
      <c r="J23" s="79">
        <v>60.272732908910619</v>
      </c>
      <c r="K23" s="79">
        <v>68.51188723785134</v>
      </c>
      <c r="L23" s="79">
        <v>67.65086106662811</v>
      </c>
    </row>
    <row r="24" spans="1:12" x14ac:dyDescent="0.3">
      <c r="A24" s="105"/>
      <c r="B24" s="80" t="s">
        <v>20</v>
      </c>
      <c r="C24" s="106">
        <f t="shared" ref="C24:I24" si="6">SUM(C21:C23)</f>
        <v>98.887570784257008</v>
      </c>
      <c r="D24" s="106">
        <f t="shared" si="6"/>
        <v>105.99655165775096</v>
      </c>
      <c r="E24" s="106">
        <f t="shared" si="6"/>
        <v>113.4364097081336</v>
      </c>
      <c r="F24" s="106">
        <f t="shared" si="6"/>
        <v>111.455245254695</v>
      </c>
      <c r="G24" s="106">
        <f t="shared" si="6"/>
        <v>116.47692584877723</v>
      </c>
      <c r="H24" s="106">
        <f t="shared" si="6"/>
        <v>126.09584809623243</v>
      </c>
      <c r="I24" s="106">
        <f t="shared" si="6"/>
        <v>151.95007272851228</v>
      </c>
      <c r="J24" s="106">
        <f>SUM(J21:J23)</f>
        <v>156.8405502881491</v>
      </c>
      <c r="K24" s="106">
        <f>SUM(K21:K23)</f>
        <v>145.89900676377118</v>
      </c>
      <c r="L24" s="106">
        <f>SUM(L21:L23)</f>
        <v>150.37870598902305</v>
      </c>
    </row>
    <row r="25" spans="1:12" x14ac:dyDescent="0.3">
      <c r="A25" s="100" t="s">
        <v>62</v>
      </c>
      <c r="B25" s="85" t="s">
        <v>55</v>
      </c>
      <c r="C25" s="103">
        <v>6.1836082772294629</v>
      </c>
      <c r="D25" s="103">
        <v>5.1014621592162355</v>
      </c>
      <c r="E25" s="115">
        <v>13.26788643540648</v>
      </c>
      <c r="F25" s="115">
        <v>8.6615868729685133</v>
      </c>
      <c r="G25" s="116">
        <v>6.7762811757702455</v>
      </c>
      <c r="H25" s="116">
        <v>11.576080852048978</v>
      </c>
      <c r="I25" s="79">
        <v>17.39855952853182</v>
      </c>
      <c r="J25" s="79">
        <v>17.006914376544895</v>
      </c>
      <c r="K25" s="79">
        <v>11.77485621720283</v>
      </c>
      <c r="L25" s="79">
        <v>17.800238700354658</v>
      </c>
    </row>
    <row r="26" spans="1:12" x14ac:dyDescent="0.3">
      <c r="A26" s="104"/>
      <c r="B26" s="93" t="s">
        <v>56</v>
      </c>
      <c r="C26" s="103">
        <v>81.648788261033005</v>
      </c>
      <c r="D26" s="103">
        <v>93.985908219932213</v>
      </c>
      <c r="E26" s="103">
        <v>73.349333732403807</v>
      </c>
      <c r="F26" s="115">
        <v>64.688670287149804</v>
      </c>
      <c r="G26" s="116">
        <v>72.321343362674938</v>
      </c>
      <c r="H26" s="116">
        <v>74.574742194147376</v>
      </c>
      <c r="I26" s="79">
        <v>105.4732440568208</v>
      </c>
      <c r="J26" s="79">
        <v>101.9609719776593</v>
      </c>
      <c r="K26" s="79">
        <v>105.01985951259266</v>
      </c>
      <c r="L26" s="79">
        <v>70.519672532141271</v>
      </c>
    </row>
    <row r="27" spans="1:12" x14ac:dyDescent="0.3">
      <c r="A27" s="104"/>
      <c r="B27" s="93" t="s">
        <v>57</v>
      </c>
      <c r="C27" s="103">
        <v>0.56732500931503393</v>
      </c>
      <c r="D27" s="103">
        <v>2.715716736645422</v>
      </c>
      <c r="E27" s="115">
        <v>0.70141189130674531</v>
      </c>
      <c r="F27" s="115">
        <v>2.3766063651002773</v>
      </c>
      <c r="G27" s="116">
        <v>3.7093342337799067</v>
      </c>
      <c r="H27" s="116">
        <v>3.1757211079401033</v>
      </c>
      <c r="I27" s="79">
        <v>3.543689179187933</v>
      </c>
      <c r="J27" s="79">
        <v>2.6883865265355933</v>
      </c>
      <c r="K27" s="79">
        <v>0.95193176398842116</v>
      </c>
      <c r="L27" s="79">
        <v>0.46492254369930408</v>
      </c>
    </row>
    <row r="28" spans="1:12" ht="20.25" thickBot="1" x14ac:dyDescent="0.35">
      <c r="A28" s="90"/>
      <c r="B28" s="90" t="s">
        <v>20</v>
      </c>
      <c r="C28" s="117">
        <f t="shared" ref="C28:H28" si="7">SUM(C25:C27)</f>
        <v>88.399721547577499</v>
      </c>
      <c r="D28" s="117">
        <f t="shared" si="7"/>
        <v>101.80308711579387</v>
      </c>
      <c r="E28" s="117">
        <f t="shared" si="7"/>
        <v>87.318632059117036</v>
      </c>
      <c r="F28" s="117">
        <f t="shared" si="7"/>
        <v>75.72686352521859</v>
      </c>
      <c r="G28" s="117">
        <f t="shared" si="7"/>
        <v>82.806958772225101</v>
      </c>
      <c r="H28" s="117">
        <f t="shared" si="7"/>
        <v>89.326544154136457</v>
      </c>
      <c r="I28" s="117">
        <f>SUM(I25:I27)</f>
        <v>126.41549276454056</v>
      </c>
      <c r="J28" s="117">
        <f>SUM(J25:J27)</f>
        <v>121.65627288073979</v>
      </c>
      <c r="K28" s="117">
        <f>SUM(K25:K27)</f>
        <v>117.74664749378391</v>
      </c>
      <c r="L28" s="117">
        <f>SUM(L25:L27)</f>
        <v>88.784833776195228</v>
      </c>
    </row>
    <row r="29" spans="1:12" x14ac:dyDescent="0.3">
      <c r="A29" s="118" t="s">
        <v>111</v>
      </c>
      <c r="C29" s="95"/>
      <c r="D29" s="95"/>
      <c r="E29" s="120"/>
      <c r="F29" s="120"/>
      <c r="G29" s="120"/>
      <c r="H29" s="120"/>
      <c r="I29" s="57"/>
      <c r="J29" s="120"/>
      <c r="K29" s="120"/>
    </row>
    <row r="30" spans="1:12" x14ac:dyDescent="0.3">
      <c r="C30" s="123"/>
      <c r="D30" s="123"/>
      <c r="E30" s="57"/>
      <c r="F30" s="120"/>
      <c r="G30" s="120"/>
      <c r="H30" s="120"/>
      <c r="I30" s="282"/>
      <c r="J30" s="123"/>
      <c r="K30" s="120"/>
    </row>
    <row r="31" spans="1:12" x14ac:dyDescent="0.3">
      <c r="B31" s="124"/>
      <c r="C31" s="126"/>
      <c r="D31" s="120"/>
      <c r="E31" s="120"/>
      <c r="F31" s="120"/>
      <c r="G31" s="120"/>
      <c r="H31" s="120"/>
      <c r="J31" s="123"/>
    </row>
    <row r="32" spans="1:12" x14ac:dyDescent="0.3">
      <c r="B32" s="124"/>
      <c r="C32" s="127"/>
    </row>
    <row r="33" spans="2:5" x14ac:dyDescent="0.3">
      <c r="B33" s="48"/>
      <c r="C33" s="122"/>
    </row>
    <row r="34" spans="2:5" x14ac:dyDescent="0.3">
      <c r="C34" s="122"/>
      <c r="E34" s="57"/>
    </row>
    <row r="35" spans="2:5" x14ac:dyDescent="0.3">
      <c r="C35" s="122"/>
      <c r="E35" s="57"/>
    </row>
    <row r="36" spans="2:5" x14ac:dyDescent="0.3">
      <c r="C36" s="122"/>
    </row>
    <row r="37" spans="2:5" x14ac:dyDescent="0.3">
      <c r="C37" s="122"/>
      <c r="E37" s="57"/>
    </row>
    <row r="38" spans="2:5" x14ac:dyDescent="0.3">
      <c r="C38" s="122"/>
      <c r="E38" s="57"/>
    </row>
    <row r="39" spans="2:5" x14ac:dyDescent="0.3">
      <c r="E39" s="57"/>
    </row>
  </sheetData>
  <mergeCells count="2">
    <mergeCell ref="A5:A8"/>
    <mergeCell ref="A17:A2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V36"/>
  <sheetViews>
    <sheetView topLeftCell="A13" workbookViewId="0">
      <selection activeCell="H17" sqref="H17"/>
    </sheetView>
  </sheetViews>
  <sheetFormatPr defaultColWidth="9" defaultRowHeight="19.5" x14ac:dyDescent="0.3"/>
  <cols>
    <col min="1" max="1" width="10.42578125" style="213" customWidth="1"/>
    <col min="2" max="2" width="15.28515625" style="213" customWidth="1"/>
    <col min="3" max="3" width="8.42578125" style="215" customWidth="1"/>
    <col min="4" max="12" width="9" style="215" customWidth="1"/>
    <col min="13" max="16" width="9" style="213"/>
    <col min="17" max="17" width="8.140625" style="213" customWidth="1"/>
    <col min="18" max="16384" width="9" style="213"/>
  </cols>
  <sheetData>
    <row r="1" spans="1:22" ht="20.25" x14ac:dyDescent="0.3">
      <c r="A1" s="248" t="s">
        <v>74</v>
      </c>
    </row>
    <row r="2" spans="1:22" ht="20.25" thickBot="1" x14ac:dyDescent="0.35">
      <c r="C2" s="216"/>
      <c r="D2" s="216"/>
      <c r="E2" s="216"/>
      <c r="F2" s="216"/>
      <c r="G2" s="216"/>
      <c r="H2" s="216"/>
      <c r="I2" s="216"/>
      <c r="J2" s="216"/>
      <c r="K2" s="216"/>
      <c r="L2" s="216"/>
      <c r="S2" s="217"/>
      <c r="T2" s="217"/>
    </row>
    <row r="3" spans="1:22" ht="16.5" customHeight="1" x14ac:dyDescent="0.3">
      <c r="A3" s="218"/>
      <c r="B3" s="219"/>
      <c r="C3" s="220"/>
      <c r="D3" s="220"/>
      <c r="E3" s="220"/>
      <c r="F3" s="264" t="s">
        <v>134</v>
      </c>
      <c r="G3" s="264"/>
      <c r="H3" s="264"/>
      <c r="I3" s="264"/>
      <c r="J3" s="264"/>
      <c r="K3" s="264"/>
      <c r="L3" s="264"/>
      <c r="M3" s="293"/>
      <c r="N3" s="221"/>
      <c r="O3" s="289" t="s">
        <v>120</v>
      </c>
      <c r="P3" s="222"/>
      <c r="Q3" s="222"/>
      <c r="R3" s="222"/>
      <c r="S3" s="223"/>
      <c r="T3" s="223"/>
      <c r="U3" s="222"/>
      <c r="V3" s="222"/>
    </row>
    <row r="4" spans="1:22" s="223" customFormat="1" ht="20.25" customHeight="1" x14ac:dyDescent="0.3">
      <c r="A4" s="224" t="s">
        <v>0</v>
      </c>
      <c r="B4" s="225" t="s">
        <v>22</v>
      </c>
      <c r="C4" s="226" t="s">
        <v>71</v>
      </c>
      <c r="D4" s="226" t="s">
        <v>76</v>
      </c>
      <c r="E4" s="226" t="s">
        <v>77</v>
      </c>
      <c r="F4" s="226" t="s">
        <v>78</v>
      </c>
      <c r="G4" s="226" t="s">
        <v>80</v>
      </c>
      <c r="H4" s="226" t="s">
        <v>102</v>
      </c>
      <c r="I4" s="226" t="s">
        <v>104</v>
      </c>
      <c r="J4" s="226" t="s">
        <v>105</v>
      </c>
      <c r="K4" s="226" t="s">
        <v>118</v>
      </c>
      <c r="L4" s="226" t="s">
        <v>126</v>
      </c>
      <c r="M4" s="294" t="s">
        <v>71</v>
      </c>
      <c r="N4" s="226" t="s">
        <v>76</v>
      </c>
      <c r="O4" s="226" t="s">
        <v>77</v>
      </c>
      <c r="P4" s="226" t="s">
        <v>78</v>
      </c>
      <c r="Q4" s="227" t="s">
        <v>80</v>
      </c>
      <c r="R4" s="227" t="s">
        <v>102</v>
      </c>
      <c r="S4" s="227" t="s">
        <v>104</v>
      </c>
      <c r="T4" s="227" t="s">
        <v>105</v>
      </c>
      <c r="U4" s="226" t="s">
        <v>118</v>
      </c>
      <c r="V4" s="226" t="s">
        <v>126</v>
      </c>
    </row>
    <row r="5" spans="1:22" s="223" customFormat="1" x14ac:dyDescent="0.3">
      <c r="A5" s="212" t="s">
        <v>2</v>
      </c>
      <c r="B5" s="228" t="s">
        <v>52</v>
      </c>
      <c r="C5" s="135">
        <v>92.097096739744913</v>
      </c>
      <c r="D5" s="135">
        <v>93.291806386094692</v>
      </c>
      <c r="E5" s="135">
        <v>112.40984800592933</v>
      </c>
      <c r="F5" s="135">
        <v>109.49703235476018</v>
      </c>
      <c r="G5" s="135">
        <v>92.022434783086354</v>
      </c>
      <c r="H5" s="135">
        <v>117.43783710919385</v>
      </c>
      <c r="I5" s="135">
        <v>149.64821504531761</v>
      </c>
      <c r="J5" s="177">
        <v>157.62503999922134</v>
      </c>
      <c r="K5" s="177">
        <v>138.14808322766879</v>
      </c>
      <c r="L5" s="177">
        <v>164.03</v>
      </c>
      <c r="M5" s="295">
        <f t="shared" ref="M5:O10" si="0">C5/C$5*100</f>
        <v>100</v>
      </c>
      <c r="N5" s="230">
        <f t="shared" si="0"/>
        <v>100</v>
      </c>
      <c r="O5" s="230">
        <f t="shared" si="0"/>
        <v>100</v>
      </c>
      <c r="P5" s="230">
        <f t="shared" ref="P5:V10" si="1">F5/F$5*100</f>
        <v>100</v>
      </c>
      <c r="Q5" s="229">
        <f t="shared" ref="Q5:V5" si="2">G5/G$5*100</f>
        <v>100</v>
      </c>
      <c r="R5" s="229">
        <f t="shared" si="2"/>
        <v>100</v>
      </c>
      <c r="S5" s="229">
        <f t="shared" si="2"/>
        <v>100</v>
      </c>
      <c r="T5" s="229">
        <f t="shared" si="2"/>
        <v>100</v>
      </c>
      <c r="U5" s="229">
        <f t="shared" si="2"/>
        <v>100</v>
      </c>
      <c r="V5" s="229">
        <f t="shared" si="2"/>
        <v>100</v>
      </c>
    </row>
    <row r="6" spans="1:22" x14ac:dyDescent="0.3">
      <c r="A6" s="212"/>
      <c r="B6" s="231" t="s">
        <v>63</v>
      </c>
      <c r="C6" s="86">
        <v>47.758238635173257</v>
      </c>
      <c r="D6" s="86">
        <v>44.342972834985318</v>
      </c>
      <c r="E6" s="86">
        <v>35.990041165582085</v>
      </c>
      <c r="F6" s="86">
        <v>35.407202522746402</v>
      </c>
      <c r="G6" s="86">
        <v>41.068758577241255</v>
      </c>
      <c r="H6" s="86">
        <v>58.58397809676282</v>
      </c>
      <c r="I6" s="86">
        <v>57.796216280922771</v>
      </c>
      <c r="J6" s="86">
        <v>59.529996305037812</v>
      </c>
      <c r="K6" s="86">
        <v>61.583215444859192</v>
      </c>
      <c r="L6" s="86">
        <v>61.743461300834348</v>
      </c>
      <c r="M6" s="296">
        <f t="shared" si="0"/>
        <v>51.856399740951851</v>
      </c>
      <c r="N6" s="232">
        <f t="shared" si="0"/>
        <v>47.53147629221457</v>
      </c>
      <c r="O6" s="232">
        <f t="shared" si="0"/>
        <v>32.016804402834623</v>
      </c>
      <c r="P6" s="232">
        <f t="shared" si="1"/>
        <v>32.336221138880155</v>
      </c>
      <c r="Q6" s="232">
        <f t="shared" si="1"/>
        <v>44.629071893226694</v>
      </c>
      <c r="R6" s="232">
        <f t="shared" si="1"/>
        <v>49.885096267816451</v>
      </c>
      <c r="S6" s="232">
        <f t="shared" si="1"/>
        <v>38.621387006467458</v>
      </c>
      <c r="T6" s="232">
        <f t="shared" si="1"/>
        <v>37.766839777063268</v>
      </c>
      <c r="U6" s="232">
        <f t="shared" si="1"/>
        <v>44.577683603014393</v>
      </c>
      <c r="V6" s="232">
        <f t="shared" si="1"/>
        <v>37.64156636032088</v>
      </c>
    </row>
    <row r="7" spans="1:22" x14ac:dyDescent="0.3">
      <c r="A7" s="212"/>
      <c r="B7" s="231" t="s">
        <v>64</v>
      </c>
      <c r="C7" s="86">
        <v>4.4629359669334363</v>
      </c>
      <c r="D7" s="86">
        <v>4.6139333637370363</v>
      </c>
      <c r="E7" s="86">
        <v>7.1653773793964683</v>
      </c>
      <c r="F7" s="86">
        <v>7.5207760886653157</v>
      </c>
      <c r="G7" s="86">
        <v>5.1658914305703503</v>
      </c>
      <c r="H7" s="86">
        <v>7.4239396036492771</v>
      </c>
      <c r="I7" s="86">
        <v>12.151033658292533</v>
      </c>
      <c r="J7" s="86">
        <v>13.819967724936697</v>
      </c>
      <c r="K7" s="86">
        <v>5.0273713160529852</v>
      </c>
      <c r="L7" s="86">
        <v>14.727527698220436</v>
      </c>
      <c r="M7" s="296">
        <f t="shared" si="0"/>
        <v>4.8459029925179351</v>
      </c>
      <c r="N7" s="232">
        <f t="shared" si="0"/>
        <v>4.9457005309147402</v>
      </c>
      <c r="O7" s="232">
        <f t="shared" si="0"/>
        <v>6.3743324152689116</v>
      </c>
      <c r="P7" s="232">
        <f t="shared" si="1"/>
        <v>6.868474813361793</v>
      </c>
      <c r="Q7" s="232">
        <f t="shared" si="1"/>
        <v>5.6137304373083561</v>
      </c>
      <c r="R7" s="232">
        <f t="shared" si="1"/>
        <v>6.3215908827974152</v>
      </c>
      <c r="S7" s="232">
        <f t="shared" si="1"/>
        <v>8.1197317686768695</v>
      </c>
      <c r="T7" s="232">
        <f t="shared" si="1"/>
        <v>8.7676220256660784</v>
      </c>
      <c r="U7" s="232">
        <f t="shared" si="1"/>
        <v>3.6391176761879853</v>
      </c>
      <c r="V7" s="232">
        <f t="shared" si="1"/>
        <v>8.9785573969520431</v>
      </c>
    </row>
    <row r="8" spans="1:22" x14ac:dyDescent="0.3">
      <c r="A8" s="212"/>
      <c r="B8" s="231" t="s">
        <v>65</v>
      </c>
      <c r="C8" s="86">
        <v>19.683951821056112</v>
      </c>
      <c r="D8" s="86">
        <v>28.055012017030659</v>
      </c>
      <c r="E8" s="86">
        <v>35.659391851288476</v>
      </c>
      <c r="F8" s="86">
        <v>38.132682416158431</v>
      </c>
      <c r="G8" s="86">
        <v>23.00601353358218</v>
      </c>
      <c r="H8" s="86">
        <v>22.110992320761763</v>
      </c>
      <c r="I8" s="86">
        <v>42.106478656707054</v>
      </c>
      <c r="J8" s="86">
        <v>36.857481494352442</v>
      </c>
      <c r="K8" s="86">
        <v>42.729148853320183</v>
      </c>
      <c r="L8" s="86">
        <v>53.836841838546945</v>
      </c>
      <c r="M8" s="296">
        <f t="shared" si="0"/>
        <v>21.373042710217614</v>
      </c>
      <c r="N8" s="232">
        <f t="shared" si="0"/>
        <v>30.072321572296524</v>
      </c>
      <c r="O8" s="232">
        <f t="shared" si="0"/>
        <v>31.722658186858798</v>
      </c>
      <c r="P8" s="232">
        <f t="shared" si="1"/>
        <v>34.825311331372063</v>
      </c>
      <c r="Q8" s="232">
        <f t="shared" si="1"/>
        <v>25.00043993381782</v>
      </c>
      <c r="R8" s="232">
        <f t="shared" si="1"/>
        <v>18.82782658897484</v>
      </c>
      <c r="S8" s="232">
        <f t="shared" si="1"/>
        <v>28.136973530861059</v>
      </c>
      <c r="T8" s="232">
        <f t="shared" si="1"/>
        <v>23.383011667774685</v>
      </c>
      <c r="U8" s="232">
        <f t="shared" si="1"/>
        <v>30.929961426176511</v>
      </c>
      <c r="V8" s="232">
        <f t="shared" si="1"/>
        <v>32.821338681062578</v>
      </c>
    </row>
    <row r="9" spans="1:22" x14ac:dyDescent="0.3">
      <c r="A9" s="212"/>
      <c r="B9" s="231" t="s">
        <v>66</v>
      </c>
      <c r="C9" s="86">
        <v>20.190668288679159</v>
      </c>
      <c r="D9" s="86">
        <v>16.038634385087075</v>
      </c>
      <c r="E9" s="86">
        <v>33.057424183965622</v>
      </c>
      <c r="F9" s="86">
        <v>27.900482311741264</v>
      </c>
      <c r="G9" s="86">
        <v>22.780204298948771</v>
      </c>
      <c r="H9" s="86">
        <v>28.733286612020734</v>
      </c>
      <c r="I9" s="86">
        <v>37.154957851838283</v>
      </c>
      <c r="J9" s="86">
        <v>47.12056533416353</v>
      </c>
      <c r="K9" s="86">
        <v>28.807720746877749</v>
      </c>
      <c r="L9" s="307">
        <v>33.726150275414327</v>
      </c>
      <c r="M9" s="296">
        <f t="shared" si="0"/>
        <v>21.923240800668786</v>
      </c>
      <c r="N9" s="232">
        <f t="shared" si="0"/>
        <v>17.191900346221253</v>
      </c>
      <c r="O9" s="232">
        <f t="shared" si="0"/>
        <v>29.407943138773685</v>
      </c>
      <c r="P9" s="232">
        <f t="shared" si="1"/>
        <v>25.480583091372104</v>
      </c>
      <c r="Q9" s="232">
        <f t="shared" si="1"/>
        <v>24.755054952247093</v>
      </c>
      <c r="R9" s="232">
        <f t="shared" si="1"/>
        <v>24.466805008767732</v>
      </c>
      <c r="S9" s="232">
        <f t="shared" si="1"/>
        <v>24.82819981553855</v>
      </c>
      <c r="T9" s="232">
        <f t="shared" si="1"/>
        <v>29.894086202545168</v>
      </c>
      <c r="U9" s="232">
        <f t="shared" si="1"/>
        <v>20.852783530410964</v>
      </c>
      <c r="V9" s="232">
        <f t="shared" si="1"/>
        <v>20.560964625625999</v>
      </c>
    </row>
    <row r="10" spans="1:22" x14ac:dyDescent="0.3">
      <c r="A10" s="212"/>
      <c r="B10" s="231" t="s">
        <v>67</v>
      </c>
      <c r="C10" s="86">
        <v>1.3020279029346635E-3</v>
      </c>
      <c r="D10" s="86">
        <v>0.24125378525449748</v>
      </c>
      <c r="E10" s="86">
        <v>0.53761342569667492</v>
      </c>
      <c r="F10" s="86">
        <v>0.5358890154487671</v>
      </c>
      <c r="G10" s="86">
        <v>1.5669427437937193E-3</v>
      </c>
      <c r="H10" s="86">
        <v>0.58564047599924884</v>
      </c>
      <c r="I10" s="86">
        <v>0.43952859755695906</v>
      </c>
      <c r="J10" s="86">
        <v>0.29702914073085962</v>
      </c>
      <c r="K10" s="86">
        <v>6.2686655865248876E-4</v>
      </c>
      <c r="L10" s="86">
        <v>1.7744999161817484E-5</v>
      </c>
      <c r="M10" s="296">
        <f t="shared" si="0"/>
        <v>1.4137556438006233E-3</v>
      </c>
      <c r="N10" s="232">
        <f t="shared" si="0"/>
        <v>0.25860125835279868</v>
      </c>
      <c r="O10" s="232">
        <f t="shared" si="0"/>
        <v>0.47826185626397894</v>
      </c>
      <c r="P10" s="232">
        <f t="shared" si="1"/>
        <v>0.48940962501388774</v>
      </c>
      <c r="Q10" s="232">
        <f t="shared" si="1"/>
        <v>1.7027834000342295E-3</v>
      </c>
      <c r="R10" s="232">
        <f t="shared" si="1"/>
        <v>0.49868125164355637</v>
      </c>
      <c r="S10" s="232">
        <f t="shared" si="1"/>
        <v>0.29370787845605623</v>
      </c>
      <c r="T10" s="232">
        <f t="shared" si="1"/>
        <v>0.18844032695079851</v>
      </c>
      <c r="U10" s="232">
        <f t="shared" si="1"/>
        <v>4.5376421011894113E-4</v>
      </c>
      <c r="V10" s="232">
        <f t="shared" si="1"/>
        <v>1.0818142511624387E-5</v>
      </c>
    </row>
    <row r="11" spans="1:22" x14ac:dyDescent="0.3">
      <c r="A11" s="228" t="s">
        <v>3</v>
      </c>
      <c r="B11" s="228" t="s">
        <v>52</v>
      </c>
      <c r="C11" s="135">
        <v>666.43067997493654</v>
      </c>
      <c r="D11" s="135">
        <v>660.60264566439173</v>
      </c>
      <c r="E11" s="135">
        <v>644.45928585644833</v>
      </c>
      <c r="F11" s="135">
        <v>633.54656258470777</v>
      </c>
      <c r="G11" s="135">
        <v>635.79190428001323</v>
      </c>
      <c r="H11" s="135">
        <v>660.30140920031897</v>
      </c>
      <c r="I11" s="135">
        <v>855.74820825090831</v>
      </c>
      <c r="J11" s="135">
        <v>724.15435946040088</v>
      </c>
      <c r="K11" s="135">
        <v>695.16739403236454</v>
      </c>
      <c r="L11" s="135">
        <v>662.549095467092</v>
      </c>
      <c r="M11" s="297">
        <f t="shared" ref="M11:O16" si="3">C11/C$11*100</f>
        <v>100</v>
      </c>
      <c r="N11" s="229">
        <f t="shared" si="3"/>
        <v>100</v>
      </c>
      <c r="O11" s="229">
        <f t="shared" si="3"/>
        <v>100</v>
      </c>
      <c r="P11" s="229">
        <f t="shared" ref="P11:V11" si="4">F11/F$11*100</f>
        <v>100</v>
      </c>
      <c r="Q11" s="229">
        <f t="shared" si="4"/>
        <v>100</v>
      </c>
      <c r="R11" s="229">
        <f t="shared" si="4"/>
        <v>100</v>
      </c>
      <c r="S11" s="229">
        <f t="shared" si="4"/>
        <v>100</v>
      </c>
      <c r="T11" s="229">
        <f t="shared" si="4"/>
        <v>100</v>
      </c>
      <c r="U11" s="229">
        <f t="shared" si="4"/>
        <v>100</v>
      </c>
      <c r="V11" s="229">
        <f t="shared" si="4"/>
        <v>100</v>
      </c>
    </row>
    <row r="12" spans="1:22" x14ac:dyDescent="0.3">
      <c r="A12" s="212"/>
      <c r="B12" s="231" t="s">
        <v>63</v>
      </c>
      <c r="C12" s="86">
        <v>154.57433351023877</v>
      </c>
      <c r="D12" s="86">
        <v>154.95277650374541</v>
      </c>
      <c r="E12" s="86">
        <v>164.18461045121421</v>
      </c>
      <c r="F12" s="86">
        <v>155.48543113537713</v>
      </c>
      <c r="G12" s="86">
        <v>150.1537774582545</v>
      </c>
      <c r="H12" s="86">
        <v>150.27527654569656</v>
      </c>
      <c r="I12" s="86">
        <v>198.77347936909266</v>
      </c>
      <c r="J12" s="86">
        <v>187.80425119604052</v>
      </c>
      <c r="K12" s="86">
        <v>160.84428757099926</v>
      </c>
      <c r="L12" s="86">
        <v>177.88076727635934</v>
      </c>
      <c r="M12" s="296">
        <f t="shared" si="3"/>
        <v>23.194360367090557</v>
      </c>
      <c r="N12" s="232">
        <f t="shared" si="3"/>
        <v>23.456275496430059</v>
      </c>
      <c r="O12" s="232">
        <f t="shared" si="3"/>
        <v>25.476335597061428</v>
      </c>
      <c r="P12" s="232">
        <f t="shared" ref="P12:V13" si="5">F12/F$11*100</f>
        <v>24.542068463134957</v>
      </c>
      <c r="Q12" s="232">
        <f t="shared" si="5"/>
        <v>23.616811797610477</v>
      </c>
      <c r="R12" s="232">
        <f t="shared" si="5"/>
        <v>22.758587889081241</v>
      </c>
      <c r="S12" s="232">
        <f t="shared" si="5"/>
        <v>23.228033369228111</v>
      </c>
      <c r="T12" s="232">
        <f t="shared" si="5"/>
        <v>25.93428441637522</v>
      </c>
      <c r="U12" s="232">
        <f t="shared" si="5"/>
        <v>23.137490186070337</v>
      </c>
      <c r="V12" s="232">
        <f t="shared" si="5"/>
        <v>26.847937532984595</v>
      </c>
    </row>
    <row r="13" spans="1:22" x14ac:dyDescent="0.3">
      <c r="A13" s="212"/>
      <c r="B13" s="231" t="s">
        <v>64</v>
      </c>
      <c r="C13" s="233">
        <v>27.59228233335087</v>
      </c>
      <c r="D13" s="233">
        <v>21.407353233121047</v>
      </c>
      <c r="E13" s="233">
        <v>13.284909664774649</v>
      </c>
      <c r="F13" s="233">
        <v>13.185512714633521</v>
      </c>
      <c r="G13" s="233">
        <v>28.52745434420261</v>
      </c>
      <c r="H13" s="233">
        <v>35.687159187314279</v>
      </c>
      <c r="I13" s="234">
        <v>27.73885790328367</v>
      </c>
      <c r="J13" s="234">
        <v>23.78098085329643</v>
      </c>
      <c r="K13" s="86">
        <v>16.604701566803016</v>
      </c>
      <c r="L13" s="86">
        <v>13.377634286793144</v>
      </c>
      <c r="M13" s="296">
        <f t="shared" si="3"/>
        <v>4.1403079363615998</v>
      </c>
      <c r="N13" s="232">
        <f t="shared" si="3"/>
        <v>3.2405793972548969</v>
      </c>
      <c r="O13" s="232">
        <f t="shared" si="3"/>
        <v>2.0614040260308748</v>
      </c>
      <c r="P13" s="232">
        <f t="shared" si="5"/>
        <v>2.0812223589123438</v>
      </c>
      <c r="Q13" s="232">
        <f t="shared" si="5"/>
        <v>4.4869168909138306</v>
      </c>
      <c r="R13" s="232">
        <f t="shared" si="5"/>
        <v>5.4046771201858341</v>
      </c>
      <c r="S13" s="232">
        <f t="shared" si="5"/>
        <v>3.2414742602827098</v>
      </c>
      <c r="T13" s="232">
        <f t="shared" si="5"/>
        <v>3.2839657101583533</v>
      </c>
      <c r="U13" s="232">
        <f t="shared" si="5"/>
        <v>2.3885903897889031</v>
      </c>
      <c r="V13" s="232">
        <f t="shared" si="5"/>
        <v>2.0191159233810465</v>
      </c>
    </row>
    <row r="14" spans="1:22" x14ac:dyDescent="0.3">
      <c r="A14" s="212"/>
      <c r="B14" s="231" t="s">
        <v>65</v>
      </c>
      <c r="C14" s="86">
        <v>363.02079926332993</v>
      </c>
      <c r="D14" s="86">
        <v>356.85346202645434</v>
      </c>
      <c r="E14" s="86">
        <v>367.37636311393049</v>
      </c>
      <c r="F14" s="86">
        <v>373.38062424173859</v>
      </c>
      <c r="G14" s="86">
        <v>368.87224857869649</v>
      </c>
      <c r="H14" s="86">
        <v>386.59814329168006</v>
      </c>
      <c r="I14" s="86">
        <v>490.81204708584977</v>
      </c>
      <c r="J14" s="86">
        <v>386.41128313388577</v>
      </c>
      <c r="K14" s="86">
        <v>383.37693484502825</v>
      </c>
      <c r="L14" s="86">
        <v>370.80895912127289</v>
      </c>
      <c r="M14" s="296">
        <f t="shared" si="3"/>
        <v>54.47240203241882</v>
      </c>
      <c r="N14" s="232">
        <f t="shared" si="3"/>
        <v>54.019381298050064</v>
      </c>
      <c r="O14" s="232">
        <f t="shared" si="3"/>
        <v>57.005364214080487</v>
      </c>
      <c r="P14" s="232">
        <f t="shared" ref="P14:V14" si="6">F14/F$11*100</f>
        <v>58.934993304744843</v>
      </c>
      <c r="Q14" s="232">
        <f t="shared" si="6"/>
        <v>58.017764318093469</v>
      </c>
      <c r="R14" s="232">
        <f t="shared" si="6"/>
        <v>58.548738183049345</v>
      </c>
      <c r="S14" s="232">
        <f t="shared" si="6"/>
        <v>57.354726817253464</v>
      </c>
      <c r="T14" s="232">
        <f t="shared" si="6"/>
        <v>53.36034756758459</v>
      </c>
      <c r="U14" s="232">
        <f t="shared" si="6"/>
        <v>55.148866033722456</v>
      </c>
      <c r="V14" s="232">
        <f t="shared" si="6"/>
        <v>55.967016128798043</v>
      </c>
    </row>
    <row r="15" spans="1:22" x14ac:dyDescent="0.3">
      <c r="A15" s="212"/>
      <c r="B15" s="231" t="s">
        <v>66</v>
      </c>
      <c r="C15" s="86">
        <v>120.59186356955254</v>
      </c>
      <c r="D15" s="86">
        <v>126.9577578702292</v>
      </c>
      <c r="E15" s="86">
        <v>98.154324359393357</v>
      </c>
      <c r="F15" s="86">
        <v>90.261592686303089</v>
      </c>
      <c r="G15" s="86">
        <v>87.042269285472202</v>
      </c>
      <c r="H15" s="86">
        <v>87.228079567631568</v>
      </c>
      <c r="I15" s="86">
        <v>137.14099821324879</v>
      </c>
      <c r="J15" s="86">
        <v>125.21014020193002</v>
      </c>
      <c r="K15" s="86">
        <v>130.74868699711703</v>
      </c>
      <c r="L15" s="86">
        <v>99.723378104994595</v>
      </c>
      <c r="M15" s="296">
        <f t="shared" si="3"/>
        <v>18.095184869653334</v>
      </c>
      <c r="N15" s="232">
        <f t="shared" si="3"/>
        <v>19.218475539489134</v>
      </c>
      <c r="O15" s="232">
        <f t="shared" si="3"/>
        <v>15.230492680224486</v>
      </c>
      <c r="P15" s="232">
        <f t="shared" ref="P15:V16" si="7">F15/F$11*100</f>
        <v>14.247033764662678</v>
      </c>
      <c r="Q15" s="232">
        <f t="shared" si="7"/>
        <v>13.690370811506488</v>
      </c>
      <c r="R15" s="232">
        <f t="shared" si="7"/>
        <v>13.210342784709814</v>
      </c>
      <c r="S15" s="232">
        <f t="shared" si="7"/>
        <v>16.025858645214782</v>
      </c>
      <c r="T15" s="232">
        <f t="shared" si="7"/>
        <v>17.290531855008037</v>
      </c>
      <c r="U15" s="232">
        <f t="shared" si="7"/>
        <v>18.808230667825285</v>
      </c>
      <c r="V15" s="232">
        <f t="shared" si="7"/>
        <v>15.051469964605474</v>
      </c>
    </row>
    <row r="16" spans="1:22" x14ac:dyDescent="0.3">
      <c r="A16" s="212"/>
      <c r="B16" s="231" t="s">
        <v>67</v>
      </c>
      <c r="C16" s="235">
        <v>0.65140129846438832</v>
      </c>
      <c r="D16" s="236">
        <v>0.43129603084168239</v>
      </c>
      <c r="E16" s="86">
        <v>1.4590782671356728</v>
      </c>
      <c r="F16" s="86">
        <v>1.2334018066554857</v>
      </c>
      <c r="G16" s="86">
        <v>1.1961546133874417</v>
      </c>
      <c r="H16" s="86">
        <v>0.51275060799655814</v>
      </c>
      <c r="I16" s="86">
        <v>1.2828256794334385</v>
      </c>
      <c r="J16" s="86">
        <v>0.94770407524808087</v>
      </c>
      <c r="K16" s="86">
        <v>3.5927830524169067</v>
      </c>
      <c r="L16" s="86">
        <v>0.75545158608704588</v>
      </c>
      <c r="M16" s="296">
        <f t="shared" si="3"/>
        <v>9.774479447568149E-2</v>
      </c>
      <c r="N16" s="232">
        <f t="shared" si="3"/>
        <v>6.5288268775840652E-2</v>
      </c>
      <c r="O16" s="232">
        <f t="shared" si="3"/>
        <v>0.22640348260272858</v>
      </c>
      <c r="P16" s="232">
        <f t="shared" si="7"/>
        <v>0.19468210854519075</v>
      </c>
      <c r="Q16" s="232">
        <f t="shared" si="7"/>
        <v>0.18813618187573453</v>
      </c>
      <c r="R16" s="232">
        <f t="shared" si="7"/>
        <v>7.765402297377233E-2</v>
      </c>
      <c r="S16" s="232">
        <f t="shared" si="7"/>
        <v>0.14990690802092918</v>
      </c>
      <c r="T16" s="232">
        <f t="shared" si="7"/>
        <v>0.13087045087379667</v>
      </c>
      <c r="U16" s="232">
        <f t="shared" si="7"/>
        <v>0.51682272259300466</v>
      </c>
      <c r="V16" s="232">
        <f t="shared" si="7"/>
        <v>0.11402197833421814</v>
      </c>
    </row>
    <row r="17" spans="1:22" x14ac:dyDescent="0.3">
      <c r="A17" s="228" t="s">
        <v>4</v>
      </c>
      <c r="B17" s="228" t="s">
        <v>52</v>
      </c>
      <c r="C17" s="136">
        <v>38.93642848285679</v>
      </c>
      <c r="D17" s="136">
        <v>57.562765588812837</v>
      </c>
      <c r="E17" s="136">
        <v>49.149907221739497</v>
      </c>
      <c r="F17" s="136">
        <v>57.934742749629216</v>
      </c>
      <c r="G17" s="136">
        <v>63.008309268337662</v>
      </c>
      <c r="H17" s="136">
        <v>74.393172682404966</v>
      </c>
      <c r="I17" s="136">
        <v>74.340725755887419</v>
      </c>
      <c r="J17" s="136">
        <v>77.698952098397598</v>
      </c>
      <c r="K17" s="136">
        <v>84.901696336004946</v>
      </c>
      <c r="L17" s="136">
        <v>86.480066886518813</v>
      </c>
      <c r="M17" s="297">
        <f t="shared" ref="M17:O22" si="8">C17/C$17*100</f>
        <v>100</v>
      </c>
      <c r="N17" s="229">
        <f t="shared" si="8"/>
        <v>100</v>
      </c>
      <c r="O17" s="229">
        <f t="shared" si="8"/>
        <v>100</v>
      </c>
      <c r="P17" s="229">
        <f t="shared" ref="P17:V22" si="9">F17/F$17*100</f>
        <v>100</v>
      </c>
      <c r="Q17" s="229">
        <f t="shared" si="9"/>
        <v>100</v>
      </c>
      <c r="R17" s="229">
        <f t="shared" si="9"/>
        <v>100</v>
      </c>
      <c r="S17" s="229">
        <f t="shared" si="9"/>
        <v>100</v>
      </c>
      <c r="T17" s="229">
        <f t="shared" si="9"/>
        <v>100</v>
      </c>
      <c r="U17" s="229">
        <f t="shared" si="9"/>
        <v>100</v>
      </c>
      <c r="V17" s="229">
        <f t="shared" si="9"/>
        <v>100</v>
      </c>
    </row>
    <row r="18" spans="1:22" x14ac:dyDescent="0.3">
      <c r="A18" s="212"/>
      <c r="B18" s="231" t="s">
        <v>63</v>
      </c>
      <c r="C18" s="86">
        <v>37.261350156496896</v>
      </c>
      <c r="D18" s="86">
        <v>56.636212434751116</v>
      </c>
      <c r="E18" s="86">
        <v>45.89049247340634</v>
      </c>
      <c r="F18" s="86">
        <v>54.917912041615011</v>
      </c>
      <c r="G18" s="86">
        <v>58.584922731879175</v>
      </c>
      <c r="H18" s="86">
        <v>68.605124064268907</v>
      </c>
      <c r="I18" s="86">
        <v>62.93</v>
      </c>
      <c r="J18" s="86">
        <v>66.06046435910126</v>
      </c>
      <c r="K18" s="86">
        <v>73.163602618541447</v>
      </c>
      <c r="L18" s="86">
        <v>73.438712247569043</v>
      </c>
      <c r="M18" s="296">
        <f t="shared" si="8"/>
        <v>95.697914802079481</v>
      </c>
      <c r="N18" s="232">
        <f t="shared" si="8"/>
        <v>98.390360253570236</v>
      </c>
      <c r="O18" s="232">
        <f t="shared" si="8"/>
        <v>93.368421361146574</v>
      </c>
      <c r="P18" s="232">
        <f t="shared" si="9"/>
        <v>94.792708891361201</v>
      </c>
      <c r="Q18" s="232">
        <f t="shared" si="9"/>
        <v>92.979677461872029</v>
      </c>
      <c r="R18" s="232">
        <f t="shared" si="9"/>
        <v>92.219650796658371</v>
      </c>
      <c r="S18" s="232">
        <f t="shared" si="9"/>
        <v>84.650774336859698</v>
      </c>
      <c r="T18" s="232">
        <f t="shared" si="9"/>
        <v>85.021049287051625</v>
      </c>
      <c r="U18" s="232">
        <f t="shared" si="9"/>
        <v>86.174488586177247</v>
      </c>
      <c r="V18" s="232">
        <f t="shared" si="9"/>
        <v>84.919814347434595</v>
      </c>
    </row>
    <row r="19" spans="1:22" x14ac:dyDescent="0.3">
      <c r="A19" s="212"/>
      <c r="B19" s="231" t="s">
        <v>64</v>
      </c>
      <c r="C19" s="86">
        <v>0</v>
      </c>
      <c r="D19" s="86">
        <v>3.612759723497267E-3</v>
      </c>
      <c r="E19" s="86">
        <v>0.11334359660269445</v>
      </c>
      <c r="F19" s="86">
        <v>0.14526983724753273</v>
      </c>
      <c r="G19" s="86">
        <v>0.1292135341393135</v>
      </c>
      <c r="H19" s="86">
        <v>6.5272942238806142E-2</v>
      </c>
      <c r="I19" s="86">
        <v>1.3590313584706337E-2</v>
      </c>
      <c r="J19" s="86">
        <v>7.4343844884865755E-3</v>
      </c>
      <c r="K19" s="86">
        <v>5.1794878538733158E-2</v>
      </c>
      <c r="L19" s="86">
        <v>9.9991465045053393E-2</v>
      </c>
      <c r="M19" s="296">
        <f t="shared" si="8"/>
        <v>0</v>
      </c>
      <c r="N19" s="232">
        <f t="shared" si="8"/>
        <v>6.2762094325075251E-3</v>
      </c>
      <c r="O19" s="232">
        <f t="shared" si="8"/>
        <v>0.2306079563718107</v>
      </c>
      <c r="P19" s="232">
        <f t="shared" si="9"/>
        <v>0.25074735875730192</v>
      </c>
      <c r="Q19" s="232">
        <f t="shared" si="9"/>
        <v>0.20507380001107989</v>
      </c>
      <c r="R19" s="232">
        <f t="shared" si="9"/>
        <v>8.7740500754639961E-2</v>
      </c>
      <c r="S19" s="232">
        <f t="shared" si="9"/>
        <v>1.8281115023456775E-2</v>
      </c>
      <c r="T19" s="232">
        <f t="shared" si="9"/>
        <v>9.5681914462265906E-3</v>
      </c>
      <c r="U19" s="232">
        <f t="shared" si="9"/>
        <v>6.1005705155467056E-2</v>
      </c>
      <c r="V19" s="232">
        <f t="shared" si="9"/>
        <v>0.11562371381634631</v>
      </c>
    </row>
    <row r="20" spans="1:22" x14ac:dyDescent="0.3">
      <c r="A20" s="212"/>
      <c r="B20" s="231" t="s">
        <v>65</v>
      </c>
      <c r="C20" s="86">
        <v>0.10042497985229693</v>
      </c>
      <c r="D20" s="86">
        <v>0.30754753856191558</v>
      </c>
      <c r="E20" s="86">
        <v>0.23880941470706235</v>
      </c>
      <c r="F20" s="86">
        <v>2.122495801237029</v>
      </c>
      <c r="G20" s="86">
        <v>1.7479238816252063</v>
      </c>
      <c r="H20" s="86">
        <v>1.8349142434010157</v>
      </c>
      <c r="I20" s="86">
        <v>8.08</v>
      </c>
      <c r="J20" s="86">
        <v>7.85</v>
      </c>
      <c r="K20" s="86">
        <v>10.45040462597977</v>
      </c>
      <c r="L20" s="86">
        <v>12.198522447268548</v>
      </c>
      <c r="M20" s="296">
        <f t="shared" si="8"/>
        <v>0.25792036857338557</v>
      </c>
      <c r="N20" s="232">
        <f t="shared" si="8"/>
        <v>0.53428207525471394</v>
      </c>
      <c r="O20" s="232">
        <f t="shared" si="8"/>
        <v>0.48587968565164363</v>
      </c>
      <c r="P20" s="232">
        <f t="shared" si="9"/>
        <v>3.6635975245624319</v>
      </c>
      <c r="Q20" s="232">
        <f t="shared" si="9"/>
        <v>2.7741164648319749</v>
      </c>
      <c r="R20" s="232">
        <f t="shared" si="9"/>
        <v>2.4665089244607508</v>
      </c>
      <c r="S20" s="232">
        <f t="shared" si="9"/>
        <v>10.868874251419456</v>
      </c>
      <c r="T20" s="232">
        <f t="shared" si="9"/>
        <v>10.103096358440968</v>
      </c>
      <c r="U20" s="232">
        <f t="shared" si="9"/>
        <v>12.308829006927608</v>
      </c>
      <c r="V20" s="232">
        <f t="shared" si="9"/>
        <v>14.105588589883652</v>
      </c>
    </row>
    <row r="21" spans="1:22" x14ac:dyDescent="0.3">
      <c r="A21" s="212"/>
      <c r="B21" s="231" t="s">
        <v>66</v>
      </c>
      <c r="C21" s="86">
        <v>1.5746533465075967</v>
      </c>
      <c r="D21" s="86">
        <v>0.61539285577631275</v>
      </c>
      <c r="E21" s="86">
        <v>2.9072617370233957</v>
      </c>
      <c r="F21" s="86">
        <v>0.74906506952963992</v>
      </c>
      <c r="G21" s="86">
        <v>2.5462491206939704</v>
      </c>
      <c r="H21" s="86">
        <v>3.8876658459843796</v>
      </c>
      <c r="I21" s="86">
        <v>3.3186752273773594</v>
      </c>
      <c r="J21" s="86">
        <v>3.7824174889313449</v>
      </c>
      <c r="K21" s="86">
        <v>1.2358942129450021</v>
      </c>
      <c r="L21" s="86">
        <v>0.74284072663611245</v>
      </c>
      <c r="M21" s="296">
        <f t="shared" si="8"/>
        <v>4.0441648293471406</v>
      </c>
      <c r="N21" s="232">
        <f t="shared" si="8"/>
        <v>1.069081461742541</v>
      </c>
      <c r="O21" s="232">
        <f t="shared" si="8"/>
        <v>5.915090996829969</v>
      </c>
      <c r="P21" s="232">
        <f t="shared" si="9"/>
        <v>1.292946225319062</v>
      </c>
      <c r="Q21" s="232">
        <f t="shared" si="9"/>
        <v>4.0411322732849264</v>
      </c>
      <c r="R21" s="232">
        <f t="shared" si="9"/>
        <v>5.2258368689037873</v>
      </c>
      <c r="S21" s="232">
        <f t="shared" si="9"/>
        <v>4.4641415504536379</v>
      </c>
      <c r="T21" s="232">
        <f t="shared" si="9"/>
        <v>4.8680418291115544</v>
      </c>
      <c r="U21" s="232">
        <f t="shared" si="9"/>
        <v>1.4556767017396877</v>
      </c>
      <c r="V21" s="232">
        <f t="shared" si="9"/>
        <v>0.85897334886533527</v>
      </c>
    </row>
    <row r="22" spans="1:22" ht="20.25" thickBot="1" x14ac:dyDescent="0.35">
      <c r="A22" s="237"/>
      <c r="B22" s="238" t="s">
        <v>67</v>
      </c>
      <c r="C22" s="241">
        <v>0</v>
      </c>
      <c r="D22" s="241">
        <v>0</v>
      </c>
      <c r="E22" s="241">
        <v>0</v>
      </c>
      <c r="F22" s="241">
        <v>0</v>
      </c>
      <c r="G22" s="241">
        <v>0</v>
      </c>
      <c r="H22" s="240">
        <v>1.9558651185830442E-4</v>
      </c>
      <c r="I22" s="240">
        <v>0</v>
      </c>
      <c r="J22" s="240">
        <v>0</v>
      </c>
      <c r="K22" s="240">
        <v>0</v>
      </c>
      <c r="L22" s="240">
        <v>0</v>
      </c>
      <c r="M22" s="298">
        <f t="shared" si="8"/>
        <v>0</v>
      </c>
      <c r="N22" s="239">
        <f t="shared" si="8"/>
        <v>0</v>
      </c>
      <c r="O22" s="239">
        <f t="shared" si="8"/>
        <v>0</v>
      </c>
      <c r="P22" s="239">
        <f t="shared" si="9"/>
        <v>0</v>
      </c>
      <c r="Q22" s="239">
        <f t="shared" si="9"/>
        <v>0</v>
      </c>
      <c r="R22" s="239">
        <f t="shared" si="9"/>
        <v>2.6290922245417745E-4</v>
      </c>
      <c r="S22" s="239">
        <f t="shared" si="9"/>
        <v>0</v>
      </c>
      <c r="T22" s="239">
        <f t="shared" si="9"/>
        <v>0</v>
      </c>
      <c r="U22" s="239">
        <f t="shared" si="9"/>
        <v>0</v>
      </c>
      <c r="V22" s="239">
        <f t="shared" si="9"/>
        <v>0</v>
      </c>
    </row>
    <row r="23" spans="1:22" x14ac:dyDescent="0.3">
      <c r="A23" s="242" t="s">
        <v>115</v>
      </c>
      <c r="B23" s="242"/>
      <c r="C23" s="243"/>
      <c r="D23" s="243"/>
      <c r="E23" s="243"/>
      <c r="F23" s="243"/>
      <c r="G23" s="243"/>
      <c r="H23" s="243"/>
      <c r="I23" s="243"/>
      <c r="J23" s="243"/>
      <c r="K23" s="243"/>
      <c r="L23" s="243"/>
      <c r="M23" s="231"/>
      <c r="N23" s="231"/>
      <c r="O23" s="231"/>
    </row>
    <row r="24" spans="1:22" x14ac:dyDescent="0.3">
      <c r="C24" s="214"/>
      <c r="D24" s="214"/>
      <c r="E24" s="214"/>
      <c r="F24" s="214"/>
      <c r="G24" s="214"/>
      <c r="H24" s="214"/>
      <c r="I24" s="214"/>
      <c r="J24" s="214"/>
      <c r="K24" s="214"/>
      <c r="L24" s="214"/>
    </row>
    <row r="25" spans="1:22" x14ac:dyDescent="0.3">
      <c r="C25" s="247"/>
      <c r="D25" s="247"/>
      <c r="E25" s="247"/>
      <c r="F25" s="247"/>
      <c r="G25" s="247"/>
      <c r="H25" s="247"/>
      <c r="I25" s="247"/>
      <c r="J25" s="247"/>
      <c r="K25" s="214"/>
      <c r="L25" s="244"/>
      <c r="M25" s="214"/>
      <c r="N25" s="214"/>
    </row>
    <row r="26" spans="1:22" x14ac:dyDescent="0.3">
      <c r="C26" s="245"/>
      <c r="D26" s="245"/>
      <c r="E26" s="245"/>
      <c r="F26" s="245"/>
      <c r="G26" s="245"/>
      <c r="H26" s="245"/>
      <c r="I26" s="245"/>
      <c r="J26" s="245"/>
      <c r="K26" s="244"/>
      <c r="L26" s="244"/>
      <c r="M26" s="214"/>
      <c r="N26" s="214"/>
      <c r="P26" s="214"/>
      <c r="R26" s="214"/>
    </row>
    <row r="27" spans="1:22" x14ac:dyDescent="0.3">
      <c r="C27" s="245"/>
      <c r="D27" s="245"/>
      <c r="E27" s="245"/>
      <c r="F27" s="245"/>
      <c r="G27" s="245"/>
      <c r="H27" s="245"/>
      <c r="I27" s="245"/>
      <c r="J27" s="245"/>
      <c r="K27" s="244"/>
      <c r="L27" s="244"/>
      <c r="M27" s="214"/>
      <c r="N27" s="214"/>
      <c r="R27" s="214"/>
    </row>
    <row r="28" spans="1:22" x14ac:dyDescent="0.3">
      <c r="C28" s="245"/>
      <c r="D28" s="245"/>
      <c r="E28" s="245"/>
      <c r="F28" s="245"/>
      <c r="G28" s="245"/>
      <c r="H28" s="245"/>
      <c r="I28" s="245"/>
      <c r="J28" s="245"/>
      <c r="L28" s="244"/>
    </row>
    <row r="29" spans="1:22" x14ac:dyDescent="0.3">
      <c r="C29" s="214"/>
      <c r="D29" s="214"/>
      <c r="E29" s="214"/>
      <c r="F29" s="214"/>
      <c r="G29" s="214"/>
      <c r="H29" s="214"/>
      <c r="I29" s="214"/>
      <c r="J29" s="214"/>
      <c r="K29" s="214"/>
      <c r="L29" s="214"/>
    </row>
    <row r="30" spans="1:22" x14ac:dyDescent="0.3">
      <c r="C30" s="245"/>
      <c r="D30" s="245"/>
      <c r="E30" s="245"/>
      <c r="F30" s="245"/>
      <c r="G30" s="245"/>
      <c r="H30" s="245"/>
      <c r="I30" s="245"/>
      <c r="J30" s="245"/>
      <c r="K30" s="245"/>
      <c r="L30" s="245"/>
    </row>
    <row r="31" spans="1:22" x14ac:dyDescent="0.3">
      <c r="C31" s="245"/>
      <c r="D31" s="245"/>
      <c r="E31" s="245"/>
      <c r="F31" s="245"/>
      <c r="G31" s="245"/>
      <c r="H31" s="245"/>
      <c r="I31" s="245"/>
      <c r="J31" s="245"/>
      <c r="K31" s="245"/>
      <c r="L31" s="245"/>
    </row>
    <row r="32" spans="1:22" x14ac:dyDescent="0.3">
      <c r="C32" s="245"/>
      <c r="D32" s="245"/>
      <c r="E32" s="245"/>
      <c r="F32" s="245"/>
      <c r="G32" s="245"/>
      <c r="H32" s="245"/>
      <c r="I32" s="245"/>
      <c r="J32" s="245"/>
      <c r="K32" s="245"/>
      <c r="L32" s="245"/>
    </row>
    <row r="33" spans="3:12" x14ac:dyDescent="0.3">
      <c r="C33" s="213"/>
      <c r="D33" s="213"/>
      <c r="E33" s="213"/>
      <c r="F33" s="213"/>
      <c r="G33" s="213"/>
      <c r="H33" s="213"/>
      <c r="I33" s="213"/>
      <c r="J33" s="213"/>
      <c r="K33" s="213"/>
      <c r="L33" s="213"/>
    </row>
    <row r="34" spans="3:12" x14ac:dyDescent="0.3">
      <c r="C34" s="246"/>
      <c r="D34" s="246"/>
      <c r="E34" s="246"/>
      <c r="F34" s="246"/>
      <c r="G34" s="246"/>
      <c r="H34" s="246"/>
      <c r="I34" s="246"/>
      <c r="J34" s="246"/>
      <c r="K34" s="246"/>
      <c r="L34" s="246"/>
    </row>
    <row r="35" spans="3:12" x14ac:dyDescent="0.3">
      <c r="C35" s="246"/>
      <c r="D35" s="246"/>
      <c r="E35" s="246"/>
      <c r="F35" s="246"/>
      <c r="G35" s="246"/>
      <c r="H35" s="246"/>
      <c r="I35" s="246"/>
      <c r="J35" s="246"/>
      <c r="K35" s="246"/>
      <c r="L35" s="246"/>
    </row>
    <row r="36" spans="3:12" x14ac:dyDescent="0.3">
      <c r="C36" s="246"/>
      <c r="D36" s="246"/>
      <c r="E36" s="246"/>
      <c r="F36" s="246"/>
      <c r="G36" s="246"/>
      <c r="H36" s="246"/>
      <c r="I36" s="246"/>
      <c r="J36" s="246"/>
      <c r="K36" s="246"/>
      <c r="L36" s="24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8"/>
  <sheetViews>
    <sheetView workbookViewId="0">
      <selection activeCell="G5" sqref="G5"/>
    </sheetView>
  </sheetViews>
  <sheetFormatPr defaultColWidth="25" defaultRowHeight="15" x14ac:dyDescent="0.25"/>
  <sheetData>
    <row r="1" spans="1:6" ht="16.5" thickTop="1" thickBot="1" x14ac:dyDescent="0.3">
      <c r="A1" s="1" t="s">
        <v>6</v>
      </c>
      <c r="B1" s="2" t="s">
        <v>7</v>
      </c>
      <c r="C1" s="2" t="s">
        <v>8</v>
      </c>
      <c r="D1" s="2" t="s">
        <v>9</v>
      </c>
      <c r="E1" s="2" t="s">
        <v>10</v>
      </c>
      <c r="F1" s="3" t="s">
        <v>11</v>
      </c>
    </row>
    <row r="2" spans="1:6" ht="79.5" thickBot="1" x14ac:dyDescent="0.3">
      <c r="A2" s="4" t="s">
        <v>12</v>
      </c>
      <c r="B2" s="5">
        <v>5</v>
      </c>
      <c r="C2" s="6">
        <v>103</v>
      </c>
      <c r="D2" s="8">
        <v>27896</v>
      </c>
      <c r="E2" s="8">
        <f>B2*C2*D2</f>
        <v>14366440</v>
      </c>
      <c r="F2" s="9" t="s">
        <v>13</v>
      </c>
    </row>
    <row r="3" spans="1:6" ht="79.5" thickBot="1" x14ac:dyDescent="0.3">
      <c r="A3" s="4" t="s">
        <v>14</v>
      </c>
      <c r="B3" s="10">
        <v>22</v>
      </c>
      <c r="C3" s="11">
        <v>103</v>
      </c>
      <c r="D3" s="12">
        <v>25284</v>
      </c>
      <c r="E3" s="12">
        <f>B3*C3*D3</f>
        <v>57293544</v>
      </c>
      <c r="F3" s="9" t="s">
        <v>15</v>
      </c>
    </row>
    <row r="4" spans="1:6" ht="79.5" thickBot="1" x14ac:dyDescent="0.3">
      <c r="A4" s="4" t="s">
        <v>16</v>
      </c>
      <c r="B4" s="10">
        <v>83</v>
      </c>
      <c r="C4" s="11">
        <v>103</v>
      </c>
      <c r="D4" s="12">
        <v>22672</v>
      </c>
      <c r="E4" s="12">
        <f>B4*C4*D4</f>
        <v>193822928</v>
      </c>
      <c r="F4" s="13" t="s">
        <v>17</v>
      </c>
    </row>
    <row r="5" spans="1:6" ht="79.5" thickBot="1" x14ac:dyDescent="0.3">
      <c r="A5" s="4" t="s">
        <v>18</v>
      </c>
      <c r="B5" s="10">
        <v>8</v>
      </c>
      <c r="C5" s="11">
        <v>103</v>
      </c>
      <c r="D5" s="12">
        <v>25284</v>
      </c>
      <c r="E5" s="12">
        <f>B5*C5*D5</f>
        <v>20834016</v>
      </c>
      <c r="F5" s="13" t="s">
        <v>17</v>
      </c>
    </row>
    <row r="6" spans="1:6" ht="15.75" thickBot="1" x14ac:dyDescent="0.3">
      <c r="A6" s="14" t="s">
        <v>19</v>
      </c>
      <c r="B6" s="15"/>
      <c r="C6" s="16"/>
      <c r="D6" s="16"/>
      <c r="E6" s="17">
        <f>SUM(E2:E5)</f>
        <v>286316928</v>
      </c>
      <c r="F6" s="18"/>
    </row>
    <row r="7" spans="1:6" ht="15.75" thickTop="1" x14ac:dyDescent="0.25">
      <c r="E7" s="7">
        <v>286316928</v>
      </c>
    </row>
    <row r="8" spans="1:6" x14ac:dyDescent="0.25">
      <c r="E8" s="19">
        <v>411841840</v>
      </c>
      <c r="F8" s="7">
        <f>E8-E6</f>
        <v>125524912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2D050"/>
  </sheetPr>
  <dimension ref="A1:AF310"/>
  <sheetViews>
    <sheetView topLeftCell="A7" workbookViewId="0">
      <selection activeCell="H16" sqref="H16"/>
    </sheetView>
  </sheetViews>
  <sheetFormatPr defaultRowHeight="15.75" x14ac:dyDescent="0.25"/>
  <cols>
    <col min="1" max="1" width="30" style="20" customWidth="1"/>
    <col min="2" max="2" width="9.140625" style="20" customWidth="1"/>
    <col min="3" max="3" width="9.28515625" style="20" customWidth="1"/>
    <col min="4" max="4" width="8.85546875" style="20" customWidth="1"/>
    <col min="5" max="5" width="8.28515625" style="20" customWidth="1"/>
    <col min="6" max="6" width="8.85546875" style="20" bestFit="1" customWidth="1"/>
    <col min="7" max="11" width="8.85546875" style="20" customWidth="1"/>
    <col min="12" max="12" width="16.7109375" style="20" customWidth="1"/>
    <col min="13" max="14" width="15.28515625" style="20" customWidth="1"/>
    <col min="15" max="15" width="9.85546875" style="20" customWidth="1"/>
    <col min="16" max="19" width="9" style="20" customWidth="1"/>
    <col min="20" max="20" width="15.28515625" style="20" customWidth="1"/>
    <col min="21" max="22" width="17" style="20" bestFit="1" customWidth="1"/>
    <col min="23" max="23" width="17.28515625" style="30" customWidth="1"/>
    <col min="24" max="32" width="9.140625" style="30"/>
    <col min="33" max="16384" width="9.140625" style="20"/>
  </cols>
  <sheetData>
    <row r="1" spans="1:32" ht="19.5" x14ac:dyDescent="0.3">
      <c r="A1" s="151" t="s">
        <v>44</v>
      </c>
      <c r="B1" s="206"/>
      <c r="C1" s="206"/>
      <c r="D1" s="206"/>
      <c r="E1" s="206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32" ht="19.5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32" ht="19.5" x14ac:dyDescent="0.3">
      <c r="A3" s="74" t="s">
        <v>135</v>
      </c>
      <c r="B3" s="74"/>
      <c r="C3" s="74"/>
      <c r="D3" s="74"/>
      <c r="E3" s="74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1:32" ht="19.5" x14ac:dyDescent="0.3">
      <c r="A4" s="45"/>
      <c r="B4" s="45"/>
      <c r="C4" s="45"/>
      <c r="D4" s="45"/>
      <c r="E4" s="45"/>
      <c r="F4" s="138"/>
      <c r="G4" s="138"/>
      <c r="H4" s="138"/>
      <c r="I4" s="138"/>
      <c r="J4" s="292"/>
      <c r="K4" s="304"/>
      <c r="L4" s="45"/>
      <c r="M4" s="45"/>
      <c r="N4" s="45"/>
      <c r="O4" s="45"/>
      <c r="P4" s="45"/>
      <c r="Q4" s="45"/>
      <c r="R4" s="45"/>
      <c r="S4" s="45"/>
      <c r="T4" s="21"/>
    </row>
    <row r="5" spans="1:32" ht="39" x14ac:dyDescent="0.25">
      <c r="A5" s="319" t="s">
        <v>45</v>
      </c>
      <c r="B5" s="317" t="s">
        <v>71</v>
      </c>
      <c r="C5" s="317" t="s">
        <v>76</v>
      </c>
      <c r="D5" s="317" t="s">
        <v>77</v>
      </c>
      <c r="E5" s="317" t="s">
        <v>78</v>
      </c>
      <c r="F5" s="317" t="s">
        <v>80</v>
      </c>
      <c r="G5" s="317" t="s">
        <v>102</v>
      </c>
      <c r="H5" s="317" t="s">
        <v>104</v>
      </c>
      <c r="I5" s="317" t="s">
        <v>105</v>
      </c>
      <c r="J5" s="317" t="s">
        <v>118</v>
      </c>
      <c r="K5" s="317" t="s">
        <v>126</v>
      </c>
      <c r="L5" s="311" t="s">
        <v>131</v>
      </c>
      <c r="M5" s="312" t="s">
        <v>132</v>
      </c>
      <c r="N5" s="312" t="s">
        <v>133</v>
      </c>
      <c r="O5" s="30"/>
      <c r="P5" s="22"/>
      <c r="Q5" s="42"/>
      <c r="R5" s="42"/>
      <c r="S5" s="42"/>
      <c r="T5" s="42"/>
      <c r="U5" s="42"/>
      <c r="V5" s="42"/>
      <c r="W5" s="42"/>
      <c r="Y5" s="20"/>
      <c r="Z5" s="20"/>
      <c r="AA5" s="20"/>
      <c r="AB5" s="20"/>
      <c r="AC5" s="20"/>
      <c r="AD5" s="20"/>
      <c r="AE5" s="20"/>
      <c r="AF5" s="20"/>
    </row>
    <row r="6" spans="1:32" ht="19.5" x14ac:dyDescent="0.3">
      <c r="A6" s="139" t="s">
        <v>46</v>
      </c>
      <c r="B6" s="140">
        <v>92.097096739744913</v>
      </c>
      <c r="C6" s="140">
        <v>93.291806386094692</v>
      </c>
      <c r="D6" s="140">
        <v>112.40984800592933</v>
      </c>
      <c r="E6" s="140">
        <v>109.49703235476018</v>
      </c>
      <c r="F6" s="140">
        <v>92.022434783086354</v>
      </c>
      <c r="G6" s="140">
        <v>117.43783710919385</v>
      </c>
      <c r="H6" s="140">
        <v>149.64821504531761</v>
      </c>
      <c r="I6" s="140">
        <v>157.62503999922134</v>
      </c>
      <c r="J6" s="140">
        <v>138.14808322766876</v>
      </c>
      <c r="K6" s="140">
        <v>164.0335408905506</v>
      </c>
      <c r="L6" s="143">
        <f>K6/K$6*100</f>
        <v>100</v>
      </c>
      <c r="M6" s="144">
        <f>K6/J6-1</f>
        <v>0.18737471456786303</v>
      </c>
      <c r="N6" s="144">
        <f>K6/G6-1</f>
        <v>0.39676909017007866</v>
      </c>
      <c r="O6" s="30"/>
      <c r="P6" s="38"/>
      <c r="Q6" s="38"/>
      <c r="R6" s="38"/>
      <c r="S6" s="38"/>
      <c r="T6" s="38"/>
      <c r="U6" s="38"/>
      <c r="V6" s="38"/>
      <c r="W6" s="38"/>
      <c r="Y6" s="20"/>
      <c r="Z6" s="20"/>
      <c r="AA6" s="20"/>
      <c r="AB6" s="20"/>
      <c r="AC6" s="20"/>
      <c r="AD6" s="20"/>
      <c r="AE6" s="20"/>
      <c r="AF6" s="20"/>
    </row>
    <row r="7" spans="1:32" s="28" customFormat="1" ht="19.5" x14ac:dyDescent="0.3">
      <c r="A7" s="22"/>
      <c r="B7" s="25"/>
      <c r="C7" s="25"/>
      <c r="D7" s="25"/>
      <c r="E7" s="25"/>
      <c r="F7" s="25"/>
      <c r="G7" s="25"/>
      <c r="H7" s="25"/>
      <c r="I7" s="25"/>
      <c r="J7" s="25"/>
      <c r="K7" s="25"/>
      <c r="L7" s="145"/>
      <c r="M7" s="141"/>
      <c r="N7" s="146"/>
      <c r="O7" s="30"/>
      <c r="P7" s="38"/>
      <c r="Q7" s="38"/>
      <c r="R7" s="38"/>
      <c r="S7" s="38"/>
      <c r="T7" s="38"/>
      <c r="U7" s="38"/>
      <c r="V7" s="38"/>
      <c r="W7" s="38"/>
      <c r="X7" s="30"/>
    </row>
    <row r="8" spans="1:32" s="28" customFormat="1" ht="19.5" x14ac:dyDescent="0.3">
      <c r="A8" s="45" t="s">
        <v>25</v>
      </c>
      <c r="B8" s="79">
        <v>27.318308454495764</v>
      </c>
      <c r="C8" s="79">
        <v>26.870455005158444</v>
      </c>
      <c r="D8" s="79">
        <v>14.482523988496602</v>
      </c>
      <c r="E8" s="79">
        <v>21.538983802190483</v>
      </c>
      <c r="F8" s="79">
        <v>23.268527926370862</v>
      </c>
      <c r="G8" s="79">
        <v>29.889005228080542</v>
      </c>
      <c r="H8" s="79">
        <v>21.010062912929282</v>
      </c>
      <c r="I8" s="79">
        <v>30.115890741660035</v>
      </c>
      <c r="J8" s="79">
        <v>29.347141815753112</v>
      </c>
      <c r="K8" s="79">
        <v>31.652645360404783</v>
      </c>
      <c r="L8" s="145">
        <f>K8/K$6*100</f>
        <v>19.296447048914604</v>
      </c>
      <c r="M8" s="147">
        <f>K8/J8-1</f>
        <v>7.855973024991858E-2</v>
      </c>
      <c r="N8" s="147">
        <f t="shared" ref="N8:N27" si="0">K8/G8-1</f>
        <v>5.900631750257479E-2</v>
      </c>
      <c r="O8" s="44"/>
      <c r="P8" s="38"/>
      <c r="Q8" s="38"/>
      <c r="R8" s="38"/>
      <c r="S8" s="38"/>
      <c r="T8" s="38"/>
      <c r="U8" s="38"/>
      <c r="V8" s="38"/>
      <c r="W8" s="38"/>
      <c r="X8" s="30"/>
    </row>
    <row r="9" spans="1:32" s="28" customFormat="1" ht="19.5" x14ac:dyDescent="0.3">
      <c r="A9" s="45" t="s">
        <v>24</v>
      </c>
      <c r="B9" s="79">
        <v>8.2033206681412594</v>
      </c>
      <c r="C9" s="79">
        <v>10.43478657424075</v>
      </c>
      <c r="D9" s="79">
        <v>19.812092314898543</v>
      </c>
      <c r="E9" s="79">
        <v>19.538787238612443</v>
      </c>
      <c r="F9" s="79">
        <v>11.184327718489717</v>
      </c>
      <c r="G9" s="79">
        <v>10.138819765132014</v>
      </c>
      <c r="H9" s="79">
        <v>13.654987307822363</v>
      </c>
      <c r="I9" s="79">
        <v>9.1818163630628966</v>
      </c>
      <c r="J9" s="79">
        <v>18.92614384417212</v>
      </c>
      <c r="K9" s="79">
        <v>27.094837119135793</v>
      </c>
      <c r="L9" s="145">
        <f t="shared" ref="L9:L27" si="1">K9/K$6*100</f>
        <v>16.517863951503976</v>
      </c>
      <c r="M9" s="147">
        <f t="shared" ref="M9:M27" si="2">K9/J9-1</f>
        <v>0.43160896071700505</v>
      </c>
      <c r="N9" s="147">
        <f t="shared" si="0"/>
        <v>1.6723857161675268</v>
      </c>
      <c r="O9" s="30"/>
      <c r="P9" s="38"/>
      <c r="Q9" s="38"/>
      <c r="R9" s="38"/>
      <c r="S9" s="38"/>
      <c r="T9" s="38"/>
      <c r="U9" s="38"/>
      <c r="V9" s="38"/>
      <c r="W9" s="38"/>
      <c r="X9" s="30"/>
    </row>
    <row r="10" spans="1:32" s="28" customFormat="1" ht="19.5" x14ac:dyDescent="0.3">
      <c r="A10" s="45" t="s">
        <v>23</v>
      </c>
      <c r="B10" s="79">
        <v>9.51232017285853</v>
      </c>
      <c r="C10" s="79">
        <v>10.598553045478701</v>
      </c>
      <c r="D10" s="79">
        <v>12.130407732873364</v>
      </c>
      <c r="E10" s="79">
        <v>10.791135325598626</v>
      </c>
      <c r="F10" s="79">
        <v>11.623365746166728</v>
      </c>
      <c r="G10" s="79">
        <v>13.307267512256125</v>
      </c>
      <c r="H10" s="79">
        <v>16.102680385125396</v>
      </c>
      <c r="I10" s="79">
        <v>21.811588603032163</v>
      </c>
      <c r="J10" s="79">
        <v>20.176899017665413</v>
      </c>
      <c r="K10" s="79">
        <v>16.349395942020212</v>
      </c>
      <c r="L10" s="145">
        <f t="shared" si="1"/>
        <v>9.9671054183541337</v>
      </c>
      <c r="M10" s="147">
        <f t="shared" si="2"/>
        <v>-0.18969729056452722</v>
      </c>
      <c r="N10" s="147">
        <f t="shared" si="0"/>
        <v>0.22860654352685539</v>
      </c>
      <c r="O10" s="30"/>
      <c r="P10" s="38"/>
      <c r="Q10" s="38"/>
      <c r="R10" s="38"/>
      <c r="S10" s="38"/>
      <c r="T10" s="38"/>
      <c r="U10" s="38"/>
      <c r="V10" s="38"/>
      <c r="W10" s="38"/>
      <c r="X10" s="30"/>
    </row>
    <row r="11" spans="1:32" s="28" customFormat="1" ht="19.5" x14ac:dyDescent="0.3">
      <c r="A11" s="45" t="s">
        <v>34</v>
      </c>
      <c r="B11" s="79">
        <v>13.937621007620729</v>
      </c>
      <c r="C11" s="79">
        <v>10.937172225870844</v>
      </c>
      <c r="D11" s="79">
        <v>19.762559252246302</v>
      </c>
      <c r="E11" s="79">
        <v>18.928093818902866</v>
      </c>
      <c r="F11" s="79">
        <v>14.275234711672427</v>
      </c>
      <c r="G11" s="79">
        <v>17.157084496164835</v>
      </c>
      <c r="H11" s="79">
        <v>19.227022182774672</v>
      </c>
      <c r="I11" s="79">
        <v>29.738938889605713</v>
      </c>
      <c r="J11" s="79">
        <v>17.009444611718326</v>
      </c>
      <c r="K11" s="79">
        <v>15.913516164015883</v>
      </c>
      <c r="L11" s="145">
        <f t="shared" si="1"/>
        <v>9.7013794115643606</v>
      </c>
      <c r="M11" s="147">
        <f t="shared" si="2"/>
        <v>-6.4430583873821723E-2</v>
      </c>
      <c r="N11" s="147">
        <f t="shared" si="0"/>
        <v>-7.2481331687031636E-2</v>
      </c>
      <c r="O11" s="30"/>
      <c r="P11" s="38"/>
      <c r="Q11" s="38"/>
      <c r="R11" s="38"/>
      <c r="S11" s="38"/>
      <c r="T11" s="38"/>
      <c r="U11" s="38"/>
      <c r="V11" s="38"/>
      <c r="W11" s="38"/>
      <c r="X11" s="30"/>
    </row>
    <row r="12" spans="1:32" s="28" customFormat="1" ht="19.5" x14ac:dyDescent="0.3">
      <c r="A12" s="45" t="s">
        <v>31</v>
      </c>
      <c r="B12" s="79">
        <v>4.5955342901746219</v>
      </c>
      <c r="C12" s="79">
        <v>2.1341447212867424</v>
      </c>
      <c r="D12" s="79">
        <v>4.6867891356684286</v>
      </c>
      <c r="E12" s="79">
        <v>1.51678098569733</v>
      </c>
      <c r="F12" s="79">
        <v>4.2136850048274361</v>
      </c>
      <c r="G12" s="79">
        <v>12.424072295780137</v>
      </c>
      <c r="H12" s="79">
        <v>7.0373164508887296</v>
      </c>
      <c r="I12" s="79">
        <v>5.6108879229923758</v>
      </c>
      <c r="J12" s="79">
        <v>10.445554081111171</v>
      </c>
      <c r="K12" s="79">
        <v>11.211049932448745</v>
      </c>
      <c r="L12" s="145">
        <f t="shared" si="1"/>
        <v>6.8346082585202392</v>
      </c>
      <c r="M12" s="147">
        <f t="shared" si="2"/>
        <v>7.3284370115112463E-2</v>
      </c>
      <c r="N12" s="147">
        <f t="shared" si="0"/>
        <v>-9.7634844232466156E-2</v>
      </c>
      <c r="O12" s="30"/>
      <c r="P12" s="38"/>
      <c r="Q12" s="38"/>
      <c r="R12" s="38"/>
      <c r="S12" s="38"/>
      <c r="T12" s="38"/>
      <c r="U12" s="38"/>
      <c r="V12" s="38"/>
      <c r="W12" s="38"/>
      <c r="X12" s="30"/>
    </row>
    <row r="13" spans="1:32" s="28" customFormat="1" ht="19.5" x14ac:dyDescent="0.3">
      <c r="A13" s="45" t="s">
        <v>127</v>
      </c>
      <c r="B13" s="79">
        <v>1.0174129638291127</v>
      </c>
      <c r="C13" s="79">
        <v>1.5180121882044733</v>
      </c>
      <c r="D13" s="79">
        <v>1.7430048496802566</v>
      </c>
      <c r="E13" s="79">
        <v>0.6242840111316279</v>
      </c>
      <c r="F13" s="79">
        <v>0.27697582068623333</v>
      </c>
      <c r="G13" s="79">
        <v>1.3037054865255151</v>
      </c>
      <c r="H13" s="79">
        <v>2.1107778446212944</v>
      </c>
      <c r="I13" s="79">
        <v>2.340878009191762</v>
      </c>
      <c r="J13" s="79">
        <v>0.11263001201085376</v>
      </c>
      <c r="K13" s="79">
        <v>9.8177868057340234</v>
      </c>
      <c r="L13" s="145">
        <f t="shared" si="1"/>
        <v>5.9852312840608759</v>
      </c>
      <c r="M13" s="147">
        <f t="shared" si="2"/>
        <v>86.168478724728516</v>
      </c>
      <c r="N13" s="147">
        <f t="shared" si="0"/>
        <v>6.5306784447914321</v>
      </c>
      <c r="O13" s="30"/>
      <c r="P13" s="38"/>
      <c r="Q13" s="38"/>
      <c r="R13" s="38"/>
      <c r="S13" s="38"/>
      <c r="T13" s="38"/>
      <c r="U13" s="38"/>
      <c r="V13" s="38"/>
      <c r="W13" s="38"/>
      <c r="X13" s="30"/>
    </row>
    <row r="14" spans="1:32" s="28" customFormat="1" ht="19.5" x14ac:dyDescent="0.3">
      <c r="A14" s="45" t="s">
        <v>112</v>
      </c>
      <c r="B14" s="79">
        <v>0</v>
      </c>
      <c r="C14" s="79">
        <v>0</v>
      </c>
      <c r="D14" s="79">
        <v>0</v>
      </c>
      <c r="E14" s="79">
        <v>2.304588361884147</v>
      </c>
      <c r="F14" s="79">
        <v>0.46978248722333993</v>
      </c>
      <c r="G14" s="79">
        <v>3.5463011068237229</v>
      </c>
      <c r="H14" s="79">
        <v>4.3456917302839102</v>
      </c>
      <c r="I14" s="79">
        <v>4.8446372940348814</v>
      </c>
      <c r="J14" s="79">
        <v>4.5069746858189852</v>
      </c>
      <c r="K14" s="79">
        <v>8.2486362118595782</v>
      </c>
      <c r="L14" s="145">
        <f t="shared" si="1"/>
        <v>5.028627783730756</v>
      </c>
      <c r="M14" s="147">
        <f t="shared" si="2"/>
        <v>0.83019359700722983</v>
      </c>
      <c r="N14" s="147">
        <f t="shared" si="0"/>
        <v>1.3259830351088109</v>
      </c>
      <c r="O14" s="30"/>
      <c r="P14" s="38"/>
      <c r="Q14" s="38"/>
      <c r="R14" s="38"/>
      <c r="S14" s="38"/>
      <c r="T14" s="38"/>
      <c r="U14" s="38"/>
      <c r="V14" s="38"/>
      <c r="W14" s="38"/>
      <c r="X14" s="30"/>
    </row>
    <row r="15" spans="1:32" s="28" customFormat="1" ht="19.5" x14ac:dyDescent="0.3">
      <c r="A15" s="45" t="s">
        <v>42</v>
      </c>
      <c r="B15" s="79">
        <v>3.7764664879873231</v>
      </c>
      <c r="C15" s="79">
        <v>6.3474662930705925</v>
      </c>
      <c r="D15" s="79">
        <v>6.0776313741758985</v>
      </c>
      <c r="E15" s="79">
        <v>3.9990364448167481</v>
      </c>
      <c r="F15" s="79">
        <v>3.4870300630814444</v>
      </c>
      <c r="G15" s="79">
        <v>2.5910303445540865</v>
      </c>
      <c r="H15" s="79">
        <v>12.256037214867298</v>
      </c>
      <c r="I15" s="79">
        <v>11.361944624365664</v>
      </c>
      <c r="J15" s="79">
        <v>8.4692768559134368</v>
      </c>
      <c r="K15" s="79">
        <v>7.4583771547923714</v>
      </c>
      <c r="L15" s="145">
        <f t="shared" si="1"/>
        <v>4.5468610348226797</v>
      </c>
      <c r="M15" s="147">
        <f t="shared" si="2"/>
        <v>-0.1193608047439414</v>
      </c>
      <c r="N15" s="147">
        <f t="shared" si="0"/>
        <v>1.8785371697667053</v>
      </c>
      <c r="O15" s="30"/>
      <c r="P15" s="38"/>
      <c r="Q15" s="38"/>
      <c r="R15" s="38"/>
      <c r="S15" s="38"/>
      <c r="T15" s="38"/>
      <c r="U15" s="38"/>
      <c r="V15" s="38"/>
      <c r="W15" s="38"/>
      <c r="X15" s="30"/>
    </row>
    <row r="16" spans="1:32" s="28" customFormat="1" ht="19.5" x14ac:dyDescent="0.3">
      <c r="A16" s="45" t="s">
        <v>33</v>
      </c>
      <c r="B16" s="79">
        <v>2.4998545880444842</v>
      </c>
      <c r="C16" s="79">
        <v>2.7239344925742133</v>
      </c>
      <c r="D16" s="79">
        <v>5.3691880698932302</v>
      </c>
      <c r="E16" s="79">
        <v>2.7462984151436052</v>
      </c>
      <c r="F16" s="79">
        <v>3.0551695488325499</v>
      </c>
      <c r="G16" s="79">
        <v>4.616449716113042</v>
      </c>
      <c r="H16" s="79">
        <v>6.1189451836618014</v>
      </c>
      <c r="I16" s="79">
        <v>7.0510874057818347</v>
      </c>
      <c r="J16" s="79">
        <v>2.9861907485756154</v>
      </c>
      <c r="K16" s="79">
        <v>5.7952941779367757</v>
      </c>
      <c r="L16" s="145">
        <f t="shared" si="1"/>
        <v>3.5329934027356122</v>
      </c>
      <c r="M16" s="147">
        <f t="shared" si="2"/>
        <v>0.9406979211562676</v>
      </c>
      <c r="N16" s="147">
        <f t="shared" si="0"/>
        <v>0.2553573707754575</v>
      </c>
      <c r="O16" s="30"/>
      <c r="P16" s="38"/>
      <c r="Q16" s="38"/>
      <c r="R16" s="38"/>
      <c r="S16" s="38"/>
      <c r="T16" s="38"/>
      <c r="U16" s="38"/>
      <c r="V16" s="38"/>
      <c r="W16" s="38"/>
      <c r="X16" s="30"/>
    </row>
    <row r="17" spans="1:32" s="28" customFormat="1" ht="19.5" x14ac:dyDescent="0.3">
      <c r="A17" s="45" t="s">
        <v>43</v>
      </c>
      <c r="B17" s="79">
        <v>3.4455230031043236</v>
      </c>
      <c r="C17" s="79">
        <v>2.8884173302834188</v>
      </c>
      <c r="D17" s="79">
        <v>5.3996309712731136</v>
      </c>
      <c r="E17" s="79">
        <v>6.7339362748990812</v>
      </c>
      <c r="F17" s="79">
        <v>4.8889156098841164</v>
      </c>
      <c r="G17" s="79">
        <v>6.1079585144183275</v>
      </c>
      <c r="H17" s="79">
        <v>9.9510126103240406</v>
      </c>
      <c r="I17" s="79">
        <v>11.45736680975185</v>
      </c>
      <c r="J17" s="79">
        <v>4.9132706065276173</v>
      </c>
      <c r="K17" s="79">
        <v>4.9073315181308041</v>
      </c>
      <c r="L17" s="145">
        <f t="shared" si="1"/>
        <v>2.9916634680252145</v>
      </c>
      <c r="M17" s="147">
        <f t="shared" si="2"/>
        <v>-1.2087851194115817E-3</v>
      </c>
      <c r="N17" s="147">
        <f t="shared" si="0"/>
        <v>-0.19656764096438228</v>
      </c>
      <c r="O17" s="30"/>
      <c r="P17" s="38"/>
      <c r="Q17" s="38"/>
      <c r="R17" s="38"/>
      <c r="S17" s="38"/>
      <c r="T17" s="38"/>
      <c r="U17" s="38"/>
      <c r="V17" s="38"/>
      <c r="W17" s="38"/>
      <c r="X17" s="30"/>
    </row>
    <row r="18" spans="1:32" s="28" customFormat="1" ht="19.5" x14ac:dyDescent="0.3">
      <c r="A18" s="45" t="s">
        <v>79</v>
      </c>
      <c r="B18" s="79">
        <v>0.89655480602217152</v>
      </c>
      <c r="C18" s="79">
        <v>0.15805193672182841</v>
      </c>
      <c r="D18" s="79">
        <v>0.43344791955107381</v>
      </c>
      <c r="E18" s="79">
        <v>0.74334401909501935</v>
      </c>
      <c r="F18" s="79">
        <v>0.33928264589359064</v>
      </c>
      <c r="G18" s="79">
        <v>1.1680913437896521</v>
      </c>
      <c r="H18" s="79">
        <v>2.0553522695256317</v>
      </c>
      <c r="I18" s="79">
        <v>2.8506705931136294</v>
      </c>
      <c r="J18" s="79">
        <v>0.90914932692257355</v>
      </c>
      <c r="K18" s="79">
        <v>4.0639731257446385</v>
      </c>
      <c r="L18" s="145">
        <f t="shared" si="1"/>
        <v>2.4775256960747285</v>
      </c>
      <c r="M18" s="147">
        <f t="shared" si="2"/>
        <v>3.4700831924948909</v>
      </c>
      <c r="N18" s="147">
        <f t="shared" si="0"/>
        <v>2.4791569575028647</v>
      </c>
      <c r="O18" s="30"/>
      <c r="P18" s="38"/>
      <c r="Q18" s="38"/>
      <c r="R18" s="38"/>
      <c r="S18" s="38"/>
      <c r="T18" s="38"/>
      <c r="U18" s="38"/>
      <c r="V18" s="38"/>
      <c r="W18" s="38"/>
      <c r="X18" s="30"/>
    </row>
    <row r="19" spans="1:32" s="28" customFormat="1" ht="19.5" x14ac:dyDescent="0.3">
      <c r="A19" s="45" t="s">
        <v>39</v>
      </c>
      <c r="B19" s="79">
        <v>2.3708780158498834</v>
      </c>
      <c r="C19" s="79">
        <v>3.3354799544462619</v>
      </c>
      <c r="D19" s="79">
        <v>2.0553658629006359</v>
      </c>
      <c r="E19" s="79">
        <v>3.8897325353062104</v>
      </c>
      <c r="F19" s="79">
        <v>4.9336002660409433</v>
      </c>
      <c r="G19" s="79">
        <v>1.9035349816861609</v>
      </c>
      <c r="H19" s="79">
        <v>4.0763092495547344</v>
      </c>
      <c r="I19" s="79">
        <v>5.7946328783201109</v>
      </c>
      <c r="J19" s="79">
        <v>3.4280766876768309</v>
      </c>
      <c r="K19" s="79">
        <v>3.9794588881132382</v>
      </c>
      <c r="L19" s="145">
        <f t="shared" si="1"/>
        <v>2.4260031616146627</v>
      </c>
      <c r="M19" s="147">
        <f t="shared" si="2"/>
        <v>0.1608430180160505</v>
      </c>
      <c r="N19" s="147">
        <f t="shared" si="0"/>
        <v>1.0905625199428766</v>
      </c>
      <c r="O19" s="30"/>
      <c r="P19" s="38"/>
      <c r="Q19" s="38"/>
      <c r="R19" s="38"/>
      <c r="S19" s="38"/>
      <c r="T19" s="38"/>
      <c r="U19" s="38"/>
      <c r="V19" s="38"/>
      <c r="W19" s="38"/>
      <c r="X19" s="30"/>
    </row>
    <row r="20" spans="1:32" s="28" customFormat="1" ht="19.5" x14ac:dyDescent="0.3">
      <c r="A20" s="45" t="s">
        <v>40</v>
      </c>
      <c r="B20" s="79">
        <v>0.11546597648594248</v>
      </c>
      <c r="C20" s="79">
        <v>0.11653566809961666</v>
      </c>
      <c r="D20" s="79">
        <v>0.17203524895557279</v>
      </c>
      <c r="E20" s="79">
        <v>0.26645836214236091</v>
      </c>
      <c r="F20" s="79">
        <v>0.3954665601286384</v>
      </c>
      <c r="G20" s="79">
        <v>0.80010334895963264</v>
      </c>
      <c r="H20" s="79">
        <v>0.20246178836986112</v>
      </c>
      <c r="I20" s="79">
        <v>0.17007601526037361</v>
      </c>
      <c r="J20" s="79">
        <v>0.97005413201404622</v>
      </c>
      <c r="K20" s="79">
        <v>3.8563951581031124</v>
      </c>
      <c r="L20" s="145">
        <f t="shared" si="1"/>
        <v>2.3509796454837524</v>
      </c>
      <c r="M20" s="147">
        <f t="shared" si="2"/>
        <v>2.9754432570648257</v>
      </c>
      <c r="N20" s="147">
        <f t="shared" si="0"/>
        <v>3.8198712867750766</v>
      </c>
      <c r="O20" s="30"/>
      <c r="P20" s="38"/>
      <c r="Q20" s="38"/>
      <c r="R20" s="38"/>
      <c r="S20" s="38"/>
      <c r="T20" s="38"/>
      <c r="U20" s="38"/>
      <c r="V20" s="38"/>
      <c r="W20" s="38"/>
      <c r="X20" s="30"/>
    </row>
    <row r="21" spans="1:32" s="28" customFormat="1" ht="19.5" x14ac:dyDescent="0.3">
      <c r="A21" s="45" t="s">
        <v>37</v>
      </c>
      <c r="B21" s="79">
        <v>0.34163141933623226</v>
      </c>
      <c r="C21" s="79">
        <v>0.24904707699503856</v>
      </c>
      <c r="D21" s="79">
        <v>0.77956906138337501</v>
      </c>
      <c r="E21" s="79">
        <v>0.58113877186530405</v>
      </c>
      <c r="F21" s="79">
        <v>1.578993139788583</v>
      </c>
      <c r="G21" s="79">
        <v>3.5270994141359107</v>
      </c>
      <c r="H21" s="79">
        <v>0.6238419431380996</v>
      </c>
      <c r="I21" s="79">
        <v>0.51387729442098817</v>
      </c>
      <c r="J21" s="79">
        <v>3.345061703526599</v>
      </c>
      <c r="K21" s="79">
        <v>3.3287767077306767</v>
      </c>
      <c r="L21" s="145">
        <f t="shared" si="1"/>
        <v>2.02932686184697</v>
      </c>
      <c r="M21" s="147">
        <f t="shared" si="2"/>
        <v>-4.8683693274637063E-3</v>
      </c>
      <c r="N21" s="147">
        <f t="shared" si="0"/>
        <v>-5.6228272333463614E-2</v>
      </c>
      <c r="O21" s="30"/>
      <c r="P21" s="38"/>
      <c r="Q21" s="38"/>
      <c r="R21" s="38"/>
      <c r="S21" s="38"/>
      <c r="T21" s="38"/>
      <c r="U21" s="38"/>
      <c r="V21" s="38"/>
      <c r="W21" s="38"/>
      <c r="X21" s="30"/>
    </row>
    <row r="22" spans="1:32" s="28" customFormat="1" ht="19.5" x14ac:dyDescent="0.3">
      <c r="A22" s="45" t="s">
        <v>41</v>
      </c>
      <c r="B22" s="79">
        <v>0.10570415890720981</v>
      </c>
      <c r="C22" s="79">
        <v>0.14047595979140018</v>
      </c>
      <c r="D22" s="79">
        <v>0.15545286895977489</v>
      </c>
      <c r="E22" s="79">
        <v>0.37005986501598614</v>
      </c>
      <c r="F22" s="79">
        <v>0.63907231184421798</v>
      </c>
      <c r="G22" s="79">
        <v>0.62286665889902271</v>
      </c>
      <c r="H22" s="79">
        <v>0.76072444653433158</v>
      </c>
      <c r="I22" s="79">
        <v>0.94816121718455304</v>
      </c>
      <c r="J22" s="79">
        <v>1.9635728755825816</v>
      </c>
      <c r="K22" s="79">
        <v>1.5717062404416067</v>
      </c>
      <c r="L22" s="145">
        <f t="shared" si="1"/>
        <v>0.95816150276869827</v>
      </c>
      <c r="M22" s="147">
        <f t="shared" si="2"/>
        <v>-0.19956816475411443</v>
      </c>
      <c r="N22" s="147">
        <f t="shared" si="0"/>
        <v>1.5233430269325221</v>
      </c>
      <c r="O22" s="30"/>
      <c r="P22" s="38"/>
      <c r="Q22" s="38"/>
      <c r="R22" s="38"/>
      <c r="S22" s="38"/>
      <c r="T22" s="38"/>
      <c r="U22" s="38"/>
      <c r="V22" s="38"/>
      <c r="W22" s="38"/>
      <c r="X22" s="30"/>
    </row>
    <row r="23" spans="1:32" s="28" customFormat="1" ht="19.5" x14ac:dyDescent="0.3">
      <c r="A23" s="45" t="s">
        <v>26</v>
      </c>
      <c r="B23" s="79">
        <v>0.26509038598148676</v>
      </c>
      <c r="C23" s="79">
        <v>0.27412190532154918</v>
      </c>
      <c r="D23" s="79">
        <v>2.997552724763541</v>
      </c>
      <c r="E23" s="79">
        <v>1.3101516123646804</v>
      </c>
      <c r="F23" s="79">
        <v>0.49757379984568861</v>
      </c>
      <c r="G23" s="79">
        <v>0.73366158258588687</v>
      </c>
      <c r="H23" s="79">
        <v>3.9326559873038178</v>
      </c>
      <c r="I23" s="79">
        <v>3.5381614002632689</v>
      </c>
      <c r="J23" s="79">
        <v>0.87554696284692946</v>
      </c>
      <c r="K23" s="79">
        <v>1.4890133160321575</v>
      </c>
      <c r="L23" s="145">
        <f t="shared" si="1"/>
        <v>0.9077492980692794</v>
      </c>
      <c r="M23" s="147">
        <f t="shared" si="2"/>
        <v>0.70066641678532027</v>
      </c>
      <c r="N23" s="147">
        <f t="shared" si="0"/>
        <v>1.0295642451168479</v>
      </c>
      <c r="O23" s="30"/>
      <c r="P23" s="38"/>
      <c r="Q23" s="38"/>
      <c r="R23" s="38"/>
      <c r="S23" s="38"/>
      <c r="T23" s="38"/>
      <c r="U23" s="38"/>
      <c r="V23" s="38"/>
      <c r="W23" s="38"/>
      <c r="X23" s="30"/>
    </row>
    <row r="24" spans="1:32" s="28" customFormat="1" ht="19.5" x14ac:dyDescent="0.3">
      <c r="A24" s="45" t="s">
        <v>29</v>
      </c>
      <c r="B24" s="79">
        <v>1.5398738236393039</v>
      </c>
      <c r="C24" s="79">
        <v>3.3053314405125445</v>
      </c>
      <c r="D24" s="79">
        <v>3.9834791708483417</v>
      </c>
      <c r="E24" s="79">
        <v>2.1329198126189848</v>
      </c>
      <c r="F24" s="79">
        <v>0.55405031312780528</v>
      </c>
      <c r="G24" s="79">
        <v>2.1084300739250765</v>
      </c>
      <c r="H24" s="79">
        <v>5.5005176646985952</v>
      </c>
      <c r="I24" s="79">
        <v>4.2403313374339886</v>
      </c>
      <c r="J24" s="79">
        <v>1.283101690064709</v>
      </c>
      <c r="K24" s="79">
        <v>1.0119962203099353</v>
      </c>
      <c r="L24" s="145">
        <f t="shared" si="1"/>
        <v>0.61694468997970209</v>
      </c>
      <c r="M24" s="147">
        <f t="shared" si="2"/>
        <v>-0.21128915334925746</v>
      </c>
      <c r="N24" s="147">
        <f t="shared" si="0"/>
        <v>-0.52002381638107065</v>
      </c>
      <c r="O24" s="30"/>
      <c r="P24" s="38"/>
      <c r="Q24" s="38"/>
      <c r="R24" s="38"/>
      <c r="S24" s="38"/>
      <c r="T24" s="38"/>
      <c r="U24" s="38"/>
      <c r="V24" s="38"/>
      <c r="W24" s="38"/>
      <c r="X24" s="30"/>
    </row>
    <row r="25" spans="1:32" s="28" customFormat="1" ht="19.5" x14ac:dyDescent="0.3">
      <c r="A25" s="45" t="s">
        <v>128</v>
      </c>
      <c r="B25" s="79">
        <v>0.12437192643637335</v>
      </c>
      <c r="C25" s="79">
        <v>0</v>
      </c>
      <c r="D25" s="79">
        <v>9.4008776291278892E-2</v>
      </c>
      <c r="E25" s="79">
        <v>7.0712804669631577E-2</v>
      </c>
      <c r="F25" s="79">
        <v>0</v>
      </c>
      <c r="G25" s="79">
        <v>0</v>
      </c>
      <c r="H25" s="79">
        <v>0.12624077388473737</v>
      </c>
      <c r="I25" s="79">
        <v>0.15138655896660505</v>
      </c>
      <c r="J25" s="79">
        <v>8.8793593173560323E-2</v>
      </c>
      <c r="K25" s="79">
        <v>0.99860118242026941</v>
      </c>
      <c r="L25" s="145">
        <f t="shared" si="1"/>
        <v>0.60877865404769504</v>
      </c>
      <c r="M25" s="147">
        <f t="shared" si="2"/>
        <v>10.246320221193825</v>
      </c>
      <c r="N25" s="147">
        <v>0</v>
      </c>
      <c r="O25" s="30"/>
      <c r="P25" s="38"/>
      <c r="Q25" s="38"/>
      <c r="R25" s="38"/>
      <c r="S25" s="38"/>
      <c r="T25" s="38"/>
      <c r="U25" s="38"/>
      <c r="V25" s="38"/>
      <c r="W25" s="38"/>
      <c r="X25" s="30"/>
    </row>
    <row r="26" spans="1:32" s="28" customFormat="1" ht="19.5" x14ac:dyDescent="0.3">
      <c r="A26" s="45" t="s">
        <v>110</v>
      </c>
      <c r="B26" s="79">
        <v>0</v>
      </c>
      <c r="C26" s="79">
        <v>1.0454951134535182</v>
      </c>
      <c r="D26" s="79">
        <v>8.0349987543009482E-2</v>
      </c>
      <c r="E26" s="79">
        <v>0.11056883369630846</v>
      </c>
      <c r="F26" s="79">
        <v>0.16109449895427541</v>
      </c>
      <c r="G26" s="79">
        <v>0.13524349589535697</v>
      </c>
      <c r="H26" s="79">
        <v>0.10225118406213091</v>
      </c>
      <c r="I26" s="79">
        <v>0.23680891091604755</v>
      </c>
      <c r="J26" s="79">
        <v>0.16289710735113982</v>
      </c>
      <c r="K26" s="79">
        <v>0.78795679661491957</v>
      </c>
      <c r="L26" s="145">
        <f t="shared" si="1"/>
        <v>0.48036321860580589</v>
      </c>
      <c r="M26" s="147">
        <f t="shared" si="2"/>
        <v>3.8371441913723219</v>
      </c>
      <c r="N26" s="147">
        <f t="shared" si="0"/>
        <v>4.826208435373422</v>
      </c>
      <c r="O26" s="30"/>
      <c r="P26" s="38"/>
      <c r="Q26" s="38"/>
      <c r="R26" s="38"/>
      <c r="S26" s="38"/>
      <c r="T26" s="38"/>
      <c r="U26" s="38"/>
      <c r="V26" s="38"/>
      <c r="W26" s="38"/>
      <c r="X26" s="30"/>
    </row>
    <row r="27" spans="1:32" s="28" customFormat="1" ht="19.5" x14ac:dyDescent="0.3">
      <c r="A27" s="150" t="s">
        <v>124</v>
      </c>
      <c r="B27" s="142">
        <v>0.74876034651475198</v>
      </c>
      <c r="C27" s="142">
        <v>0.5045424121317853</v>
      </c>
      <c r="D27" s="142">
        <v>1.040339199143389</v>
      </c>
      <c r="E27" s="142">
        <v>0.45029871467723881</v>
      </c>
      <c r="F27" s="142">
        <v>5.3779646574409314E-4</v>
      </c>
      <c r="G27" s="142">
        <v>0.20463140078873512</v>
      </c>
      <c r="H27" s="142">
        <v>1.2554339367454082</v>
      </c>
      <c r="I27" s="142">
        <v>0.12412199561953595</v>
      </c>
      <c r="J27" s="142">
        <v>0.34907350823341382</v>
      </c>
      <c r="K27" s="302">
        <v>0.54695236535307123</v>
      </c>
      <c r="L27" s="148">
        <f t="shared" si="1"/>
        <v>0.33343934562628175</v>
      </c>
      <c r="M27" s="149">
        <f t="shared" si="2"/>
        <v>0.56686873237983559</v>
      </c>
      <c r="N27" s="149">
        <f t="shared" si="0"/>
        <v>1.6728662524172133</v>
      </c>
      <c r="O27" s="30"/>
      <c r="P27" s="38"/>
      <c r="Q27" s="38"/>
      <c r="R27" s="38"/>
      <c r="S27" s="38"/>
      <c r="T27" s="38"/>
      <c r="U27" s="38"/>
      <c r="V27" s="38"/>
      <c r="W27" s="38"/>
      <c r="X27" s="30"/>
    </row>
    <row r="28" spans="1:32" s="28" customFormat="1" x14ac:dyDescent="0.25">
      <c r="A28" s="301" t="s">
        <v>75</v>
      </c>
      <c r="B28" s="40"/>
      <c r="C28" s="40"/>
      <c r="D28" s="40"/>
      <c r="E28" s="40"/>
      <c r="F28" s="23"/>
      <c r="G28" s="24"/>
      <c r="H28" s="23"/>
      <c r="I28" s="23"/>
      <c r="J28" s="23"/>
      <c r="K28" s="23"/>
      <c r="L28" s="25"/>
      <c r="M28" s="25"/>
      <c r="N28" s="30"/>
      <c r="O28" s="30"/>
      <c r="P28" s="30"/>
      <c r="Q28" s="30"/>
      <c r="R28" s="30"/>
      <c r="S28" s="30"/>
      <c r="T28" s="26"/>
      <c r="U28" s="26"/>
      <c r="V28" s="27"/>
      <c r="W28" s="30"/>
      <c r="X28" s="30"/>
      <c r="Y28" s="30"/>
      <c r="Z28" s="30"/>
      <c r="AA28" s="30"/>
      <c r="AB28" s="30"/>
      <c r="AC28" s="30"/>
      <c r="AD28" s="30"/>
      <c r="AE28" s="30"/>
      <c r="AF28" s="30"/>
    </row>
    <row r="29" spans="1:32" s="28" customFormat="1" x14ac:dyDescent="0.25">
      <c r="A29" s="22"/>
      <c r="B29" s="22"/>
      <c r="C29" s="22"/>
      <c r="D29" s="22"/>
      <c r="E29" s="22"/>
      <c r="F29" s="23"/>
      <c r="G29" s="24"/>
      <c r="H29" s="23"/>
      <c r="I29" s="23"/>
      <c r="J29" s="23"/>
      <c r="K29" s="23"/>
      <c r="L29" s="25"/>
      <c r="M29" s="25"/>
      <c r="N29" s="26"/>
      <c r="O29" s="26"/>
      <c r="P29" s="26"/>
      <c r="Q29" s="26"/>
      <c r="R29" s="26"/>
      <c r="S29" s="26"/>
      <c r="T29" s="26"/>
      <c r="U29" s="26"/>
      <c r="V29" s="27"/>
      <c r="W29" s="30"/>
      <c r="X29" s="30"/>
      <c r="Y29" s="30"/>
      <c r="Z29" s="30"/>
      <c r="AA29" s="30"/>
      <c r="AB29" s="30"/>
      <c r="AC29" s="30"/>
      <c r="AD29" s="30"/>
      <c r="AE29" s="30"/>
      <c r="AF29" s="30"/>
    </row>
    <row r="30" spans="1:32" s="28" customFormat="1" x14ac:dyDescent="0.25">
      <c r="A30" s="22"/>
      <c r="B30" s="22"/>
      <c r="C30" s="22"/>
      <c r="D30" s="22"/>
      <c r="E30" s="22"/>
      <c r="F30" s="23"/>
      <c r="G30" s="24"/>
      <c r="H30" s="23"/>
      <c r="I30" s="23"/>
      <c r="J30" s="23"/>
      <c r="K30" s="23"/>
      <c r="L30" s="25"/>
      <c r="M30" s="25"/>
      <c r="N30" s="25"/>
      <c r="O30" s="25"/>
      <c r="P30" s="25"/>
      <c r="Q30" s="25"/>
      <c r="R30" s="25"/>
      <c r="S30" s="25"/>
      <c r="T30" s="26"/>
      <c r="U30" s="26"/>
      <c r="V30" s="27"/>
      <c r="W30" s="30"/>
      <c r="X30" s="30"/>
      <c r="Y30" s="30"/>
      <c r="Z30" s="30"/>
      <c r="AA30" s="30"/>
      <c r="AB30" s="30"/>
      <c r="AC30" s="30"/>
      <c r="AD30" s="30"/>
      <c r="AE30" s="30"/>
      <c r="AF30" s="30"/>
    </row>
    <row r="31" spans="1:32" s="28" customFormat="1" x14ac:dyDescent="0.25">
      <c r="A31" s="41"/>
      <c r="B31" s="300"/>
      <c r="C31" s="300"/>
      <c r="D31" s="300"/>
      <c r="E31" s="300"/>
      <c r="F31" s="300"/>
      <c r="G31" s="300"/>
      <c r="H31" s="300"/>
      <c r="I31" s="300"/>
      <c r="J31" s="300"/>
      <c r="K31" s="300"/>
      <c r="L31" s="25"/>
      <c r="M31" s="25"/>
      <c r="N31" s="25"/>
      <c r="O31" s="25"/>
      <c r="P31" s="25"/>
      <c r="Q31" s="25"/>
      <c r="R31" s="25"/>
      <c r="S31" s="25"/>
      <c r="T31" s="26"/>
      <c r="U31" s="26"/>
      <c r="V31" s="27"/>
      <c r="W31" s="30"/>
      <c r="X31" s="30"/>
      <c r="Y31" s="30"/>
      <c r="Z31" s="30"/>
      <c r="AA31" s="30"/>
      <c r="AB31" s="30"/>
      <c r="AC31" s="30"/>
      <c r="AD31" s="30"/>
      <c r="AE31" s="30"/>
      <c r="AF31" s="30"/>
    </row>
    <row r="32" spans="1:32" s="28" customFormat="1" x14ac:dyDescent="0.25">
      <c r="A32" s="41"/>
      <c r="B32" s="300"/>
      <c r="C32" s="300"/>
      <c r="D32" s="300"/>
      <c r="E32" s="300"/>
      <c r="F32" s="300"/>
      <c r="G32" s="300"/>
      <c r="H32" s="300"/>
      <c r="I32" s="300"/>
      <c r="J32" s="300"/>
      <c r="K32" s="300"/>
      <c r="N32" s="39"/>
      <c r="O32" s="39"/>
      <c r="P32" s="39"/>
      <c r="Q32" s="39"/>
      <c r="R32" s="39"/>
      <c r="S32" s="39"/>
      <c r="T32" s="26"/>
      <c r="U32" s="29"/>
      <c r="V32" s="29"/>
      <c r="W32" s="30"/>
      <c r="X32" s="30"/>
      <c r="Y32" s="30"/>
      <c r="Z32" s="30"/>
      <c r="AA32" s="30"/>
      <c r="AB32" s="30"/>
      <c r="AC32" s="30"/>
      <c r="AD32" s="30"/>
      <c r="AE32" s="30"/>
      <c r="AF32" s="30"/>
    </row>
    <row r="33" spans="1:32" s="28" customFormat="1" x14ac:dyDescent="0.25">
      <c r="A33" s="41"/>
      <c r="B33" s="300"/>
      <c r="C33" s="300"/>
      <c r="D33" s="300"/>
      <c r="E33" s="300"/>
      <c r="F33" s="300"/>
      <c r="G33" s="300"/>
      <c r="H33" s="300"/>
      <c r="I33" s="300"/>
      <c r="J33" s="300"/>
      <c r="K33" s="300"/>
      <c r="W33" s="30"/>
      <c r="X33" s="30"/>
      <c r="Y33" s="30"/>
      <c r="Z33" s="30"/>
      <c r="AA33" s="30"/>
      <c r="AB33" s="30"/>
      <c r="AC33" s="30"/>
      <c r="AD33" s="30"/>
      <c r="AE33" s="30"/>
      <c r="AF33" s="30"/>
    </row>
    <row r="34" spans="1:32" s="28" customFormat="1" x14ac:dyDescent="0.25">
      <c r="A34" s="41"/>
      <c r="B34" s="300"/>
      <c r="C34" s="300"/>
      <c r="D34" s="300"/>
      <c r="E34" s="300"/>
      <c r="F34" s="300"/>
      <c r="G34" s="300"/>
      <c r="H34" s="300"/>
      <c r="I34" s="300"/>
      <c r="J34" s="300"/>
      <c r="K34" s="300"/>
      <c r="L34" s="37"/>
      <c r="M34" s="37"/>
      <c r="N34" s="37"/>
      <c r="O34" s="37"/>
      <c r="P34" s="37"/>
      <c r="Q34" s="37"/>
      <c r="R34" s="37"/>
      <c r="S34" s="37"/>
      <c r="W34" s="30"/>
      <c r="X34" s="30"/>
      <c r="Y34" s="30"/>
      <c r="Z34" s="30"/>
      <c r="AA34" s="30"/>
      <c r="AB34" s="30"/>
      <c r="AC34" s="30"/>
      <c r="AD34" s="30"/>
      <c r="AE34" s="30"/>
      <c r="AF34" s="30"/>
    </row>
    <row r="35" spans="1:32" s="28" customFormat="1" x14ac:dyDescent="0.25">
      <c r="A35" s="41"/>
      <c r="B35" s="300"/>
      <c r="C35" s="300"/>
      <c r="D35" s="300"/>
      <c r="E35" s="300"/>
      <c r="F35" s="300"/>
      <c r="G35" s="300"/>
      <c r="H35" s="300"/>
      <c r="I35" s="300"/>
      <c r="J35" s="300"/>
      <c r="K35" s="300"/>
      <c r="L35" s="37"/>
      <c r="M35" s="37"/>
      <c r="N35" s="37"/>
      <c r="O35" s="37"/>
      <c r="P35" s="37"/>
      <c r="Q35" s="37"/>
      <c r="R35" s="37"/>
      <c r="S35" s="37"/>
      <c r="W35" s="30"/>
      <c r="X35" s="30"/>
      <c r="Y35" s="30"/>
      <c r="Z35" s="30"/>
      <c r="AA35" s="30"/>
      <c r="AB35" s="30"/>
      <c r="AC35" s="30"/>
      <c r="AD35" s="30"/>
      <c r="AE35" s="30"/>
      <c r="AF35" s="30"/>
    </row>
    <row r="36" spans="1:32" s="28" customFormat="1" x14ac:dyDescent="0.25">
      <c r="A36" s="41"/>
      <c r="B36" s="300"/>
      <c r="C36" s="300"/>
      <c r="D36" s="300"/>
      <c r="E36" s="300"/>
      <c r="F36" s="300"/>
      <c r="G36" s="300"/>
      <c r="H36" s="300"/>
      <c r="I36" s="300"/>
      <c r="J36" s="300"/>
      <c r="K36" s="300"/>
      <c r="L36" s="37"/>
      <c r="M36" s="37"/>
      <c r="N36" s="37"/>
      <c r="O36" s="37"/>
      <c r="P36" s="37"/>
      <c r="Q36" s="37"/>
      <c r="R36" s="37"/>
      <c r="S36" s="37"/>
      <c r="W36" s="30"/>
      <c r="X36" s="30"/>
      <c r="Y36" s="30"/>
      <c r="Z36" s="30"/>
      <c r="AA36" s="30"/>
      <c r="AB36" s="30"/>
      <c r="AC36" s="30"/>
      <c r="AD36" s="30"/>
      <c r="AE36" s="30"/>
      <c r="AF36" s="30"/>
    </row>
    <row r="37" spans="1:32" s="28" customFormat="1" x14ac:dyDescent="0.25">
      <c r="A37" s="41"/>
      <c r="B37" s="300"/>
      <c r="C37" s="300"/>
      <c r="D37" s="300"/>
      <c r="E37" s="300"/>
      <c r="F37" s="300"/>
      <c r="G37" s="300"/>
      <c r="H37" s="300"/>
      <c r="I37" s="300"/>
      <c r="J37" s="300"/>
      <c r="K37" s="300"/>
      <c r="L37" s="37"/>
      <c r="M37" s="37"/>
      <c r="N37" s="37"/>
      <c r="O37" s="37"/>
      <c r="P37" s="37"/>
      <c r="Q37" s="37"/>
      <c r="R37" s="37"/>
      <c r="S37" s="37"/>
      <c r="W37" s="30"/>
      <c r="X37" s="30"/>
      <c r="Y37" s="30"/>
      <c r="Z37" s="30"/>
      <c r="AA37" s="30"/>
      <c r="AB37" s="30"/>
      <c r="AC37" s="30"/>
      <c r="AD37" s="30"/>
      <c r="AE37" s="30"/>
      <c r="AF37" s="30"/>
    </row>
    <row r="38" spans="1:32" s="28" customFormat="1" x14ac:dyDescent="0.25">
      <c r="A38" s="41"/>
      <c r="B38" s="300"/>
      <c r="C38" s="300"/>
      <c r="D38" s="300"/>
      <c r="E38" s="300"/>
      <c r="F38" s="300"/>
      <c r="G38" s="300"/>
      <c r="H38" s="300"/>
      <c r="I38" s="300"/>
      <c r="J38" s="300"/>
      <c r="K38" s="300"/>
      <c r="L38" s="37"/>
      <c r="M38" s="37"/>
      <c r="N38" s="37"/>
      <c r="O38" s="37"/>
      <c r="P38" s="37"/>
      <c r="Q38" s="37"/>
      <c r="R38" s="37"/>
      <c r="S38" s="37"/>
      <c r="W38" s="30"/>
      <c r="X38" s="30"/>
      <c r="Y38" s="30"/>
      <c r="Z38" s="30"/>
      <c r="AA38" s="30"/>
      <c r="AB38" s="30"/>
      <c r="AC38" s="30"/>
      <c r="AD38" s="30"/>
      <c r="AE38" s="30"/>
      <c r="AF38" s="30"/>
    </row>
    <row r="39" spans="1:32" s="28" customFormat="1" x14ac:dyDescent="0.25">
      <c r="A39" s="41"/>
      <c r="B39" s="300"/>
      <c r="C39" s="300"/>
      <c r="D39" s="300"/>
      <c r="E39" s="300"/>
      <c r="F39" s="300"/>
      <c r="G39" s="300"/>
      <c r="H39" s="300"/>
      <c r="I39" s="300"/>
      <c r="J39" s="300"/>
      <c r="K39" s="300"/>
      <c r="L39" s="37"/>
      <c r="M39" s="37"/>
      <c r="N39" s="37"/>
      <c r="O39" s="37"/>
      <c r="P39" s="37"/>
      <c r="Q39" s="37"/>
      <c r="R39" s="37"/>
      <c r="S39" s="37"/>
      <c r="W39" s="30"/>
      <c r="X39" s="30"/>
      <c r="Y39" s="30"/>
      <c r="Z39" s="30"/>
      <c r="AA39" s="30"/>
      <c r="AB39" s="30"/>
      <c r="AC39" s="30"/>
      <c r="AD39" s="30"/>
      <c r="AE39" s="30"/>
      <c r="AF39" s="30"/>
    </row>
    <row r="40" spans="1:32" s="28" customFormat="1" x14ac:dyDescent="0.25">
      <c r="A40" s="41"/>
      <c r="B40" s="300"/>
      <c r="C40" s="300"/>
      <c r="D40" s="300"/>
      <c r="E40" s="300"/>
      <c r="F40" s="300"/>
      <c r="G40" s="300"/>
      <c r="H40" s="300"/>
      <c r="I40" s="300"/>
      <c r="J40" s="300"/>
      <c r="K40" s="300"/>
      <c r="L40" s="37"/>
      <c r="M40" s="37"/>
      <c r="N40" s="37"/>
      <c r="O40" s="37"/>
      <c r="P40" s="37"/>
      <c r="Q40" s="37"/>
      <c r="R40" s="37"/>
      <c r="S40" s="37"/>
      <c r="W40" s="30"/>
      <c r="X40" s="30"/>
      <c r="Y40" s="30"/>
      <c r="Z40" s="30"/>
      <c r="AA40" s="30"/>
      <c r="AB40" s="30"/>
      <c r="AC40" s="30"/>
      <c r="AD40" s="30"/>
      <c r="AE40" s="30"/>
      <c r="AF40" s="30"/>
    </row>
    <row r="41" spans="1:32" s="28" customFormat="1" x14ac:dyDescent="0.25">
      <c r="A41" s="41"/>
      <c r="B41" s="300"/>
      <c r="C41" s="300"/>
      <c r="D41" s="300"/>
      <c r="E41" s="300"/>
      <c r="F41" s="300"/>
      <c r="G41" s="300"/>
      <c r="H41" s="300"/>
      <c r="I41" s="300"/>
      <c r="J41" s="300"/>
      <c r="K41" s="300"/>
      <c r="L41" s="37"/>
      <c r="M41" s="37"/>
      <c r="N41" s="37"/>
      <c r="O41" s="37"/>
      <c r="P41" s="37"/>
      <c r="Q41" s="37"/>
      <c r="R41" s="37"/>
      <c r="S41" s="37"/>
      <c r="W41" s="30"/>
      <c r="X41" s="30"/>
      <c r="Y41" s="30"/>
      <c r="Z41" s="30"/>
      <c r="AA41" s="30"/>
      <c r="AB41" s="30"/>
      <c r="AC41" s="30"/>
      <c r="AD41" s="30"/>
      <c r="AE41" s="30"/>
      <c r="AF41" s="30"/>
    </row>
    <row r="42" spans="1:32" s="28" customFormat="1" x14ac:dyDescent="0.25">
      <c r="A42" s="41"/>
      <c r="B42" s="300"/>
      <c r="C42" s="300"/>
      <c r="D42" s="300"/>
      <c r="E42" s="300"/>
      <c r="F42" s="300"/>
      <c r="G42" s="300"/>
      <c r="H42" s="300"/>
      <c r="I42" s="300"/>
      <c r="J42" s="300"/>
      <c r="K42" s="300"/>
      <c r="L42" s="37"/>
      <c r="M42" s="37"/>
      <c r="N42" s="37"/>
      <c r="O42" s="37"/>
      <c r="P42" s="37"/>
      <c r="Q42" s="37"/>
      <c r="R42" s="37"/>
      <c r="S42" s="37"/>
      <c r="W42" s="30"/>
      <c r="X42" s="30"/>
      <c r="Y42" s="30"/>
      <c r="Z42" s="30"/>
      <c r="AA42" s="30"/>
      <c r="AB42" s="30"/>
      <c r="AC42" s="30"/>
      <c r="AD42" s="30"/>
      <c r="AE42" s="30"/>
      <c r="AF42" s="30"/>
    </row>
    <row r="43" spans="1:32" s="28" customFormat="1" x14ac:dyDescent="0.25">
      <c r="A43" s="41"/>
      <c r="B43" s="300"/>
      <c r="C43" s="300"/>
      <c r="D43" s="300"/>
      <c r="E43" s="300"/>
      <c r="F43" s="300"/>
      <c r="G43" s="300"/>
      <c r="H43" s="300"/>
      <c r="I43" s="300"/>
      <c r="J43" s="300"/>
      <c r="K43" s="300"/>
      <c r="L43" s="37"/>
      <c r="M43" s="37"/>
      <c r="N43" s="37"/>
      <c r="O43" s="37"/>
      <c r="P43" s="37"/>
      <c r="Q43" s="37"/>
      <c r="R43" s="37"/>
      <c r="S43" s="37"/>
      <c r="W43" s="30"/>
      <c r="X43" s="30"/>
      <c r="Y43" s="30"/>
      <c r="Z43" s="30"/>
      <c r="AA43" s="30"/>
      <c r="AB43" s="30"/>
      <c r="AC43" s="30"/>
      <c r="AD43" s="30"/>
      <c r="AE43" s="30"/>
      <c r="AF43" s="30"/>
    </row>
    <row r="44" spans="1:32" s="28" customFormat="1" x14ac:dyDescent="0.25">
      <c r="A44" s="41"/>
      <c r="B44" s="300"/>
      <c r="C44" s="300"/>
      <c r="D44" s="300"/>
      <c r="E44" s="300"/>
      <c r="F44" s="300"/>
      <c r="G44" s="300"/>
      <c r="H44" s="300"/>
      <c r="I44" s="300"/>
      <c r="J44" s="300"/>
      <c r="K44" s="300"/>
      <c r="L44" s="37"/>
      <c r="M44" s="37"/>
      <c r="N44" s="37"/>
      <c r="O44" s="37"/>
      <c r="P44" s="37"/>
      <c r="Q44" s="37"/>
      <c r="R44" s="37"/>
      <c r="S44" s="37"/>
      <c r="W44" s="30"/>
      <c r="X44" s="30"/>
      <c r="Y44" s="30"/>
      <c r="Z44" s="30"/>
      <c r="AA44" s="30"/>
      <c r="AB44" s="30"/>
      <c r="AC44" s="30"/>
      <c r="AD44" s="30"/>
      <c r="AE44" s="30"/>
      <c r="AF44" s="30"/>
    </row>
    <row r="45" spans="1:32" s="28" customFormat="1" x14ac:dyDescent="0.25">
      <c r="A45" s="41"/>
      <c r="B45" s="300"/>
      <c r="C45" s="300"/>
      <c r="D45" s="300"/>
      <c r="E45" s="300"/>
      <c r="F45" s="300"/>
      <c r="G45" s="300"/>
      <c r="H45" s="300"/>
      <c r="I45" s="300"/>
      <c r="J45" s="300"/>
      <c r="K45" s="300"/>
      <c r="L45" s="37"/>
      <c r="M45" s="37"/>
      <c r="N45" s="37"/>
      <c r="O45" s="37"/>
      <c r="P45" s="37"/>
      <c r="Q45" s="37"/>
      <c r="R45" s="37"/>
      <c r="S45" s="37"/>
      <c r="W45" s="30"/>
      <c r="X45" s="30"/>
      <c r="Y45" s="30"/>
      <c r="Z45" s="30"/>
      <c r="AA45" s="30"/>
      <c r="AB45" s="30"/>
      <c r="AC45" s="30"/>
      <c r="AD45" s="30"/>
      <c r="AE45" s="30"/>
      <c r="AF45" s="30"/>
    </row>
    <row r="46" spans="1:32" s="28" customFormat="1" x14ac:dyDescent="0.25">
      <c r="A46" s="41"/>
      <c r="B46" s="300"/>
      <c r="C46" s="300"/>
      <c r="D46" s="300"/>
      <c r="E46" s="300"/>
      <c r="F46" s="300"/>
      <c r="G46" s="300"/>
      <c r="H46" s="300"/>
      <c r="I46" s="300"/>
      <c r="J46" s="300"/>
      <c r="K46" s="300"/>
      <c r="L46" s="37"/>
      <c r="M46" s="37"/>
      <c r="N46" s="37"/>
      <c r="O46" s="37"/>
      <c r="P46" s="37"/>
      <c r="Q46" s="37"/>
      <c r="R46" s="37"/>
      <c r="S46" s="37"/>
      <c r="W46" s="30"/>
      <c r="X46" s="30"/>
      <c r="Y46" s="30"/>
      <c r="Z46" s="30"/>
      <c r="AA46" s="30"/>
      <c r="AB46" s="30"/>
      <c r="AC46" s="30"/>
      <c r="AD46" s="30"/>
      <c r="AE46" s="30"/>
      <c r="AF46" s="30"/>
    </row>
    <row r="47" spans="1:32" s="28" customFormat="1" x14ac:dyDescent="0.25">
      <c r="A47" s="41"/>
      <c r="B47" s="300"/>
      <c r="C47" s="300"/>
      <c r="D47" s="300"/>
      <c r="E47" s="300"/>
      <c r="F47" s="300"/>
      <c r="G47" s="300"/>
      <c r="H47" s="300"/>
      <c r="I47" s="300"/>
      <c r="J47" s="300"/>
      <c r="K47" s="300"/>
      <c r="L47" s="37"/>
      <c r="M47" s="37"/>
      <c r="N47" s="37"/>
      <c r="O47" s="37"/>
      <c r="P47" s="37"/>
      <c r="Q47" s="37"/>
      <c r="R47" s="37"/>
      <c r="S47" s="37"/>
      <c r="W47" s="30"/>
      <c r="X47" s="30"/>
      <c r="Y47" s="30"/>
      <c r="Z47" s="30"/>
      <c r="AA47" s="30"/>
      <c r="AB47" s="30"/>
      <c r="AC47" s="30"/>
      <c r="AD47" s="30"/>
      <c r="AE47" s="30"/>
      <c r="AF47" s="30"/>
    </row>
    <row r="48" spans="1:32" s="28" customFormat="1" x14ac:dyDescent="0.25">
      <c r="A48" s="41"/>
      <c r="B48" s="300"/>
      <c r="C48" s="300"/>
      <c r="D48" s="300"/>
      <c r="E48" s="300"/>
      <c r="F48" s="300"/>
      <c r="G48" s="300"/>
      <c r="H48" s="300"/>
      <c r="I48" s="300"/>
      <c r="J48" s="300"/>
      <c r="K48" s="300"/>
      <c r="L48" s="37"/>
      <c r="M48" s="37"/>
      <c r="N48" s="37"/>
      <c r="O48" s="37"/>
      <c r="P48" s="37"/>
      <c r="Q48" s="37"/>
      <c r="R48" s="37"/>
      <c r="S48" s="37"/>
      <c r="W48" s="30"/>
      <c r="X48" s="30"/>
      <c r="Y48" s="30"/>
      <c r="Z48" s="30"/>
      <c r="AA48" s="30"/>
      <c r="AB48" s="30"/>
      <c r="AC48" s="30"/>
      <c r="AD48" s="30"/>
      <c r="AE48" s="30"/>
      <c r="AF48" s="30"/>
    </row>
    <row r="49" spans="1:32" s="28" customFormat="1" x14ac:dyDescent="0.25">
      <c r="A49" s="41"/>
      <c r="B49" s="300"/>
      <c r="C49" s="300"/>
      <c r="D49" s="300"/>
      <c r="E49" s="300"/>
      <c r="F49" s="300"/>
      <c r="G49" s="300"/>
      <c r="H49" s="300"/>
      <c r="I49" s="300"/>
      <c r="J49" s="300"/>
      <c r="K49" s="300"/>
      <c r="L49" s="37"/>
      <c r="M49" s="37"/>
      <c r="N49" s="37"/>
      <c r="O49" s="37"/>
      <c r="P49" s="37"/>
      <c r="Q49" s="37"/>
      <c r="R49" s="37"/>
      <c r="S49" s="37"/>
      <c r="W49" s="30"/>
      <c r="X49" s="30"/>
      <c r="Y49" s="30"/>
      <c r="Z49" s="30"/>
      <c r="AA49" s="30"/>
      <c r="AB49" s="30"/>
      <c r="AC49" s="30"/>
      <c r="AD49" s="30"/>
      <c r="AE49" s="30"/>
      <c r="AF49" s="30"/>
    </row>
    <row r="50" spans="1:32" s="28" customFormat="1" x14ac:dyDescent="0.25">
      <c r="A50" s="41"/>
      <c r="B50" s="300"/>
      <c r="C50" s="300"/>
      <c r="D50" s="300"/>
      <c r="E50" s="300"/>
      <c r="F50" s="300"/>
      <c r="G50" s="300"/>
      <c r="H50" s="300"/>
      <c r="I50" s="300"/>
      <c r="J50" s="300"/>
      <c r="K50" s="300"/>
      <c r="L50" s="37"/>
      <c r="M50" s="37"/>
      <c r="N50" s="37"/>
      <c r="O50" s="37"/>
      <c r="P50" s="37"/>
      <c r="Q50" s="37"/>
      <c r="R50" s="37"/>
      <c r="S50" s="37"/>
      <c r="W50" s="30"/>
      <c r="X50" s="30"/>
      <c r="Y50" s="30"/>
      <c r="Z50" s="30"/>
      <c r="AA50" s="30"/>
      <c r="AB50" s="30"/>
      <c r="AC50" s="30"/>
      <c r="AD50" s="30"/>
      <c r="AE50" s="30"/>
      <c r="AF50" s="30"/>
    </row>
    <row r="51" spans="1:32" s="28" customFormat="1" x14ac:dyDescent="0.25">
      <c r="A51" s="41"/>
      <c r="B51" s="300"/>
      <c r="C51" s="300"/>
      <c r="D51" s="300"/>
      <c r="E51" s="300"/>
      <c r="F51" s="300"/>
      <c r="G51" s="300"/>
      <c r="H51" s="300"/>
      <c r="I51" s="300"/>
      <c r="J51" s="300"/>
      <c r="K51" s="300"/>
      <c r="L51" s="43"/>
      <c r="M51" s="43"/>
      <c r="N51" s="43"/>
      <c r="O51" s="43"/>
      <c r="P51" s="43"/>
      <c r="Q51" s="43"/>
      <c r="R51" s="43"/>
      <c r="S51" s="43"/>
      <c r="W51" s="30"/>
      <c r="X51" s="30"/>
      <c r="Y51" s="30"/>
      <c r="Z51" s="30"/>
      <c r="AA51" s="30"/>
      <c r="AB51" s="30"/>
      <c r="AC51" s="30"/>
      <c r="AD51" s="30"/>
      <c r="AE51" s="30"/>
      <c r="AF51" s="30"/>
    </row>
    <row r="52" spans="1:32" s="28" customFormat="1" x14ac:dyDescent="0.25">
      <c r="A52" s="41"/>
      <c r="B52" s="300"/>
      <c r="C52" s="300"/>
      <c r="D52" s="300"/>
      <c r="E52" s="300"/>
      <c r="F52" s="300"/>
      <c r="G52" s="300"/>
      <c r="H52" s="300"/>
      <c r="I52" s="300"/>
      <c r="J52" s="300"/>
      <c r="K52" s="300"/>
      <c r="L52" s="43"/>
      <c r="M52" s="43"/>
      <c r="N52" s="43"/>
      <c r="O52" s="43"/>
      <c r="P52" s="43"/>
      <c r="Q52" s="43"/>
      <c r="R52" s="43"/>
      <c r="S52" s="43"/>
      <c r="W52" s="30"/>
      <c r="X52" s="30"/>
      <c r="Y52" s="30"/>
      <c r="Z52" s="30"/>
      <c r="AA52" s="30"/>
      <c r="AB52" s="30"/>
      <c r="AC52" s="30"/>
      <c r="AD52" s="30"/>
      <c r="AE52" s="30"/>
      <c r="AF52" s="30"/>
    </row>
    <row r="53" spans="1:32" s="28" customFormat="1" x14ac:dyDescent="0.25">
      <c r="A53" s="41"/>
      <c r="B53" s="300"/>
      <c r="C53" s="300"/>
      <c r="D53" s="300"/>
      <c r="E53" s="300"/>
      <c r="F53" s="300"/>
      <c r="G53" s="300"/>
      <c r="H53" s="300"/>
      <c r="I53" s="300"/>
      <c r="J53" s="300"/>
      <c r="K53" s="300"/>
      <c r="L53" s="43"/>
      <c r="M53" s="43"/>
      <c r="N53" s="43"/>
      <c r="O53" s="43"/>
      <c r="P53" s="43"/>
      <c r="Q53" s="43"/>
      <c r="R53" s="43"/>
      <c r="S53" s="43"/>
      <c r="W53" s="30"/>
      <c r="X53" s="30"/>
      <c r="Y53" s="30"/>
      <c r="Z53" s="30"/>
      <c r="AA53" s="30"/>
      <c r="AB53" s="30"/>
      <c r="AC53" s="30"/>
      <c r="AD53" s="30"/>
      <c r="AE53" s="30"/>
      <c r="AF53" s="30"/>
    </row>
    <row r="54" spans="1:32" s="28" customFormat="1" x14ac:dyDescent="0.25">
      <c r="A54" s="41"/>
      <c r="B54" s="300"/>
      <c r="C54" s="300"/>
      <c r="D54" s="300"/>
      <c r="E54" s="300"/>
      <c r="F54" s="300"/>
      <c r="G54" s="300"/>
      <c r="H54" s="300"/>
      <c r="I54" s="300"/>
      <c r="J54" s="300"/>
      <c r="K54" s="300"/>
      <c r="L54" s="43"/>
      <c r="M54" s="43"/>
      <c r="N54" s="43"/>
      <c r="O54" s="43"/>
      <c r="P54" s="43"/>
      <c r="Q54" s="43"/>
      <c r="R54" s="43"/>
      <c r="S54" s="43"/>
      <c r="W54" s="30"/>
      <c r="X54" s="30"/>
      <c r="Y54" s="30"/>
      <c r="Z54" s="30"/>
      <c r="AA54" s="30"/>
      <c r="AB54" s="30"/>
      <c r="AC54" s="30"/>
      <c r="AD54" s="30"/>
      <c r="AE54" s="30"/>
      <c r="AF54" s="30"/>
    </row>
    <row r="55" spans="1:32" s="28" customFormat="1" x14ac:dyDescent="0.25">
      <c r="A55" s="41"/>
      <c r="B55" s="300"/>
      <c r="C55" s="300"/>
      <c r="D55" s="300"/>
      <c r="E55" s="300"/>
      <c r="F55" s="300"/>
      <c r="G55" s="300"/>
      <c r="H55" s="300"/>
      <c r="I55" s="300"/>
      <c r="J55" s="300"/>
      <c r="K55" s="300"/>
      <c r="L55" s="43"/>
      <c r="M55" s="43"/>
      <c r="N55" s="43"/>
      <c r="O55" s="43"/>
      <c r="P55" s="43"/>
      <c r="Q55" s="43"/>
      <c r="R55" s="43"/>
      <c r="S55" s="43"/>
      <c r="W55" s="30"/>
      <c r="X55" s="30"/>
      <c r="Y55" s="30"/>
      <c r="Z55" s="30"/>
      <c r="AA55" s="30"/>
      <c r="AB55" s="30"/>
      <c r="AC55" s="30"/>
      <c r="AD55" s="30"/>
      <c r="AE55" s="30"/>
      <c r="AF55" s="30"/>
    </row>
    <row r="56" spans="1:32" s="28" customFormat="1" x14ac:dyDescent="0.25">
      <c r="A56" s="41"/>
      <c r="B56" s="300"/>
      <c r="C56" s="300"/>
      <c r="D56" s="300"/>
      <c r="E56" s="300"/>
      <c r="F56" s="300"/>
      <c r="G56" s="300"/>
      <c r="H56" s="300"/>
      <c r="I56" s="300"/>
      <c r="J56" s="300"/>
      <c r="K56" s="300"/>
      <c r="L56" s="43"/>
      <c r="M56" s="43"/>
      <c r="N56" s="43"/>
      <c r="O56" s="43"/>
      <c r="P56" s="43"/>
      <c r="Q56" s="43"/>
      <c r="R56" s="43"/>
      <c r="S56" s="43"/>
      <c r="W56" s="30"/>
      <c r="X56" s="30"/>
      <c r="Y56" s="30"/>
      <c r="Z56" s="30"/>
      <c r="AA56" s="30"/>
      <c r="AB56" s="30"/>
      <c r="AC56" s="30"/>
      <c r="AD56" s="30"/>
      <c r="AE56" s="30"/>
      <c r="AF56" s="30"/>
    </row>
    <row r="57" spans="1:32" s="28" customFormat="1" x14ac:dyDescent="0.25">
      <c r="A57" s="41"/>
      <c r="B57" s="300"/>
      <c r="C57" s="300"/>
      <c r="D57" s="300"/>
      <c r="E57" s="300"/>
      <c r="F57" s="300"/>
      <c r="G57" s="300"/>
      <c r="H57" s="300"/>
      <c r="I57" s="300"/>
      <c r="J57" s="300"/>
      <c r="K57" s="300"/>
      <c r="L57" s="43"/>
      <c r="M57" s="43"/>
      <c r="N57" s="43"/>
      <c r="O57" s="43"/>
      <c r="P57" s="43"/>
      <c r="Q57" s="43"/>
      <c r="R57" s="43"/>
      <c r="S57" s="43"/>
      <c r="W57" s="30"/>
      <c r="X57" s="30"/>
      <c r="Y57" s="30"/>
      <c r="Z57" s="30"/>
      <c r="AA57" s="30"/>
      <c r="AB57" s="30"/>
      <c r="AC57" s="30"/>
      <c r="AD57" s="30"/>
      <c r="AE57" s="30"/>
      <c r="AF57" s="30"/>
    </row>
    <row r="58" spans="1:32" s="28" customFormat="1" x14ac:dyDescent="0.25">
      <c r="A58" s="41"/>
      <c r="B58" s="300"/>
      <c r="C58" s="300"/>
      <c r="D58" s="300"/>
      <c r="E58" s="300"/>
      <c r="F58" s="300"/>
      <c r="G58" s="300"/>
      <c r="H58" s="300"/>
      <c r="I58" s="300"/>
      <c r="J58" s="300"/>
      <c r="K58" s="300"/>
      <c r="L58" s="43"/>
      <c r="M58" s="43"/>
      <c r="N58" s="43"/>
      <c r="O58" s="43"/>
      <c r="P58" s="43"/>
      <c r="Q58" s="43"/>
      <c r="R58" s="43"/>
      <c r="S58" s="43"/>
      <c r="W58" s="30"/>
      <c r="X58" s="30"/>
      <c r="Y58" s="30"/>
      <c r="Z58" s="30"/>
      <c r="AA58" s="30"/>
      <c r="AB58" s="30"/>
      <c r="AC58" s="30"/>
      <c r="AD58" s="30"/>
      <c r="AE58" s="30"/>
      <c r="AF58" s="30"/>
    </row>
    <row r="59" spans="1:32" s="28" customFormat="1" x14ac:dyDescent="0.25">
      <c r="A59" s="41"/>
      <c r="B59" s="300"/>
      <c r="C59" s="300"/>
      <c r="D59" s="300"/>
      <c r="E59" s="300"/>
      <c r="F59" s="300"/>
      <c r="G59" s="300"/>
      <c r="H59" s="300"/>
      <c r="I59" s="300"/>
      <c r="J59" s="300"/>
      <c r="K59" s="300"/>
      <c r="L59" s="43"/>
      <c r="M59" s="43"/>
      <c r="N59" s="43"/>
      <c r="O59" s="43"/>
      <c r="P59" s="43"/>
      <c r="Q59" s="43"/>
      <c r="R59" s="43"/>
      <c r="S59" s="43"/>
      <c r="W59" s="30"/>
      <c r="X59" s="30"/>
      <c r="Y59" s="30"/>
      <c r="Z59" s="30"/>
      <c r="AA59" s="30"/>
      <c r="AB59" s="30"/>
      <c r="AC59" s="30"/>
      <c r="AD59" s="30"/>
      <c r="AE59" s="30"/>
      <c r="AF59" s="30"/>
    </row>
    <row r="60" spans="1:32" s="28" customFormat="1" x14ac:dyDescent="0.25">
      <c r="A60" s="41"/>
      <c r="B60" s="300"/>
      <c r="C60" s="300"/>
      <c r="D60" s="300"/>
      <c r="E60" s="300"/>
      <c r="F60" s="300"/>
      <c r="G60" s="300"/>
      <c r="H60" s="300"/>
      <c r="I60" s="300"/>
      <c r="J60" s="300"/>
      <c r="K60" s="300"/>
      <c r="L60" s="43"/>
      <c r="M60" s="43"/>
      <c r="N60" s="43"/>
      <c r="O60" s="43"/>
      <c r="P60" s="43"/>
      <c r="Q60" s="43"/>
      <c r="R60" s="43"/>
      <c r="S60" s="43"/>
      <c r="W60" s="30"/>
      <c r="X60" s="30"/>
      <c r="Y60" s="30"/>
      <c r="Z60" s="30"/>
      <c r="AA60" s="30"/>
      <c r="AB60" s="30"/>
      <c r="AC60" s="30"/>
      <c r="AD60" s="30"/>
      <c r="AE60" s="30"/>
      <c r="AF60" s="30"/>
    </row>
    <row r="61" spans="1:32" s="28" customFormat="1" x14ac:dyDescent="0.25">
      <c r="A61" s="41"/>
      <c r="B61" s="300"/>
      <c r="C61" s="300"/>
      <c r="D61" s="300"/>
      <c r="E61" s="300"/>
      <c r="F61" s="300"/>
      <c r="G61" s="300"/>
      <c r="H61" s="300"/>
      <c r="I61" s="300"/>
      <c r="J61" s="300"/>
      <c r="K61" s="300"/>
      <c r="L61" s="43"/>
      <c r="M61" s="43"/>
      <c r="N61" s="43"/>
      <c r="O61" s="43"/>
      <c r="P61" s="43"/>
      <c r="Q61" s="43"/>
      <c r="R61" s="43"/>
      <c r="S61" s="43"/>
      <c r="W61" s="30"/>
      <c r="X61" s="30"/>
      <c r="Y61" s="30"/>
      <c r="Z61" s="30"/>
      <c r="AA61" s="30"/>
      <c r="AB61" s="30"/>
      <c r="AC61" s="30"/>
      <c r="AD61" s="30"/>
      <c r="AE61" s="30"/>
      <c r="AF61" s="30"/>
    </row>
    <row r="62" spans="1:32" s="28" customFormat="1" x14ac:dyDescent="0.25">
      <c r="A62" s="41"/>
      <c r="B62" s="300"/>
      <c r="C62" s="300"/>
      <c r="D62" s="300"/>
      <c r="E62" s="300"/>
      <c r="F62" s="300"/>
      <c r="G62" s="300"/>
      <c r="H62" s="300"/>
      <c r="I62" s="300"/>
      <c r="J62" s="300"/>
      <c r="K62" s="300"/>
      <c r="L62" s="43"/>
      <c r="M62" s="43"/>
      <c r="N62" s="43"/>
      <c r="O62" s="43"/>
      <c r="P62" s="43"/>
      <c r="Q62" s="43"/>
      <c r="R62" s="43"/>
      <c r="S62" s="43"/>
      <c r="W62" s="30"/>
      <c r="X62" s="30"/>
      <c r="Y62" s="30"/>
      <c r="Z62" s="30"/>
      <c r="AA62" s="30"/>
      <c r="AB62" s="30"/>
      <c r="AC62" s="30"/>
      <c r="AD62" s="30"/>
      <c r="AE62" s="30"/>
      <c r="AF62" s="30"/>
    </row>
    <row r="63" spans="1:32" s="28" customFormat="1" x14ac:dyDescent="0.25">
      <c r="A63" s="41"/>
      <c r="B63" s="300"/>
      <c r="C63" s="300"/>
      <c r="D63" s="300"/>
      <c r="E63" s="300"/>
      <c r="F63" s="300"/>
      <c r="G63" s="300"/>
      <c r="H63" s="300"/>
      <c r="I63" s="300"/>
      <c r="J63" s="300"/>
      <c r="K63" s="300"/>
      <c r="L63" s="43"/>
      <c r="M63" s="43"/>
      <c r="N63" s="43"/>
      <c r="O63" s="43"/>
      <c r="P63" s="43"/>
      <c r="Q63" s="43"/>
      <c r="R63" s="43"/>
      <c r="S63" s="43"/>
      <c r="W63" s="30"/>
      <c r="X63" s="30"/>
      <c r="Y63" s="30"/>
      <c r="Z63" s="30"/>
      <c r="AA63" s="30"/>
      <c r="AB63" s="30"/>
      <c r="AC63" s="30"/>
      <c r="AD63" s="30"/>
      <c r="AE63" s="30"/>
      <c r="AF63" s="30"/>
    </row>
    <row r="64" spans="1:32" s="28" customFormat="1" x14ac:dyDescent="0.25">
      <c r="A64" s="41"/>
      <c r="B64" s="300"/>
      <c r="C64" s="300"/>
      <c r="D64" s="300"/>
      <c r="E64" s="300"/>
      <c r="F64" s="300"/>
      <c r="G64" s="300"/>
      <c r="H64" s="300"/>
      <c r="I64" s="300"/>
      <c r="J64" s="300"/>
      <c r="K64" s="300"/>
      <c r="L64" s="43"/>
      <c r="M64" s="43"/>
      <c r="N64" s="43"/>
      <c r="O64" s="43"/>
      <c r="P64" s="43"/>
      <c r="Q64" s="43"/>
      <c r="R64" s="43"/>
      <c r="S64" s="43"/>
      <c r="W64" s="30"/>
      <c r="X64" s="30"/>
      <c r="Y64" s="30"/>
      <c r="Z64" s="30"/>
      <c r="AA64" s="30"/>
      <c r="AB64" s="30"/>
      <c r="AC64" s="30"/>
      <c r="AD64" s="30"/>
      <c r="AE64" s="30"/>
      <c r="AF64" s="30"/>
    </row>
    <row r="65" spans="1:32" s="28" customFormat="1" x14ac:dyDescent="0.25">
      <c r="A65" s="41"/>
      <c r="B65" s="300"/>
      <c r="C65" s="300"/>
      <c r="D65" s="300"/>
      <c r="E65" s="300"/>
      <c r="F65" s="300"/>
      <c r="G65" s="300"/>
      <c r="H65" s="300"/>
      <c r="I65" s="300"/>
      <c r="J65" s="300"/>
      <c r="K65" s="300"/>
      <c r="L65" s="43"/>
      <c r="M65" s="43"/>
      <c r="N65" s="43"/>
      <c r="O65" s="43"/>
      <c r="P65" s="43"/>
      <c r="Q65" s="43"/>
      <c r="R65" s="43"/>
      <c r="S65" s="43"/>
      <c r="W65" s="30"/>
      <c r="X65" s="30"/>
      <c r="Y65" s="30"/>
      <c r="Z65" s="30"/>
      <c r="AA65" s="30"/>
      <c r="AB65" s="30"/>
      <c r="AC65" s="30"/>
      <c r="AD65" s="30"/>
      <c r="AE65" s="30"/>
      <c r="AF65" s="30"/>
    </row>
    <row r="66" spans="1:32" s="28" customFormat="1" x14ac:dyDescent="0.25">
      <c r="A66" s="41"/>
      <c r="B66" s="300"/>
      <c r="C66" s="300"/>
      <c r="D66" s="300"/>
      <c r="E66" s="300"/>
      <c r="F66" s="300"/>
      <c r="G66" s="300"/>
      <c r="H66" s="300"/>
      <c r="I66" s="300"/>
      <c r="J66" s="300"/>
      <c r="K66" s="300"/>
      <c r="L66" s="43"/>
      <c r="M66" s="43"/>
      <c r="N66" s="43"/>
      <c r="O66" s="43"/>
      <c r="P66" s="43"/>
      <c r="Q66" s="43"/>
      <c r="R66" s="43"/>
      <c r="S66" s="43"/>
      <c r="W66" s="30"/>
      <c r="X66" s="30"/>
      <c r="Y66" s="30"/>
      <c r="Z66" s="30"/>
      <c r="AA66" s="30"/>
      <c r="AB66" s="30"/>
      <c r="AC66" s="30"/>
      <c r="AD66" s="30"/>
      <c r="AE66" s="30"/>
      <c r="AF66" s="30"/>
    </row>
    <row r="67" spans="1:32" s="28" customFormat="1" x14ac:dyDescent="0.25">
      <c r="A67" s="41"/>
      <c r="B67" s="300"/>
      <c r="C67" s="300"/>
      <c r="D67" s="300"/>
      <c r="E67" s="300"/>
      <c r="F67" s="300"/>
      <c r="G67" s="300"/>
      <c r="H67" s="300"/>
      <c r="I67" s="300"/>
      <c r="J67" s="300"/>
      <c r="K67" s="300"/>
      <c r="L67" s="43"/>
      <c r="M67" s="43"/>
      <c r="N67" s="43"/>
      <c r="O67" s="43"/>
      <c r="P67" s="43"/>
      <c r="Q67" s="43"/>
      <c r="R67" s="43"/>
      <c r="S67" s="43"/>
      <c r="W67" s="30"/>
      <c r="X67" s="30"/>
      <c r="Y67" s="30"/>
      <c r="Z67" s="30"/>
      <c r="AA67" s="30"/>
      <c r="AB67" s="30"/>
      <c r="AC67" s="30"/>
      <c r="AD67" s="30"/>
      <c r="AE67" s="30"/>
      <c r="AF67" s="30"/>
    </row>
    <row r="68" spans="1:32" s="28" customFormat="1" x14ac:dyDescent="0.25">
      <c r="A68" s="41"/>
      <c r="B68" s="300"/>
      <c r="C68" s="300"/>
      <c r="D68" s="300"/>
      <c r="E68" s="300"/>
      <c r="F68" s="300"/>
      <c r="G68" s="300"/>
      <c r="H68" s="300"/>
      <c r="I68" s="300"/>
      <c r="J68" s="300"/>
      <c r="K68" s="300"/>
      <c r="L68" s="43"/>
      <c r="M68" s="43"/>
      <c r="N68" s="43"/>
      <c r="O68" s="43"/>
      <c r="P68" s="43"/>
      <c r="Q68" s="43"/>
      <c r="R68" s="43"/>
      <c r="S68" s="43"/>
      <c r="W68" s="30"/>
      <c r="X68" s="30"/>
      <c r="Y68" s="30"/>
      <c r="Z68" s="30"/>
      <c r="AA68" s="30"/>
      <c r="AB68" s="30"/>
      <c r="AC68" s="30"/>
      <c r="AD68" s="30"/>
      <c r="AE68" s="30"/>
      <c r="AF68" s="30"/>
    </row>
    <row r="69" spans="1:32" x14ac:dyDescent="0.25">
      <c r="A69" s="41"/>
      <c r="B69" s="41"/>
      <c r="C69" s="41"/>
      <c r="D69" s="41"/>
      <c r="E69" s="41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</row>
    <row r="70" spans="1:32" x14ac:dyDescent="0.25">
      <c r="A70" s="21"/>
      <c r="B70" s="21"/>
      <c r="C70" s="21"/>
      <c r="D70" s="21"/>
      <c r="E70" s="21"/>
    </row>
    <row r="71" spans="1:32" x14ac:dyDescent="0.25">
      <c r="A71" s="21"/>
      <c r="B71" s="21"/>
      <c r="C71" s="21"/>
      <c r="D71" s="21"/>
      <c r="E71" s="21"/>
    </row>
    <row r="72" spans="1:32" x14ac:dyDescent="0.25">
      <c r="A72" s="21"/>
      <c r="B72" s="21"/>
      <c r="C72" s="21"/>
      <c r="D72" s="21"/>
      <c r="E72" s="21"/>
    </row>
    <row r="73" spans="1:32" x14ac:dyDescent="0.25">
      <c r="A73" s="21"/>
      <c r="B73" s="21"/>
      <c r="C73" s="21"/>
      <c r="D73" s="21"/>
      <c r="E73" s="21"/>
    </row>
    <row r="74" spans="1:32" x14ac:dyDescent="0.25">
      <c r="A74" s="21"/>
      <c r="B74" s="21"/>
      <c r="C74" s="21"/>
      <c r="D74" s="21"/>
      <c r="E74" s="21"/>
    </row>
    <row r="75" spans="1:32" x14ac:dyDescent="0.25">
      <c r="A75" s="21"/>
      <c r="B75" s="21"/>
      <c r="C75" s="21"/>
      <c r="D75" s="21"/>
      <c r="E75" s="21"/>
    </row>
    <row r="76" spans="1:32" x14ac:dyDescent="0.25">
      <c r="A76" s="21"/>
      <c r="B76" s="21"/>
      <c r="C76" s="21"/>
      <c r="D76" s="21"/>
      <c r="E76" s="21"/>
    </row>
    <row r="77" spans="1:32" x14ac:dyDescent="0.25">
      <c r="A77" s="21"/>
      <c r="B77" s="21"/>
      <c r="C77" s="21"/>
      <c r="D77" s="21"/>
      <c r="E77" s="21"/>
    </row>
    <row r="78" spans="1:32" x14ac:dyDescent="0.25">
      <c r="A78" s="21"/>
      <c r="B78" s="21"/>
      <c r="C78" s="21"/>
      <c r="D78" s="21"/>
      <c r="E78" s="21"/>
    </row>
    <row r="79" spans="1:32" x14ac:dyDescent="0.25">
      <c r="A79" s="21"/>
      <c r="B79" s="21"/>
      <c r="C79" s="21"/>
      <c r="D79" s="21"/>
      <c r="E79" s="21"/>
    </row>
    <row r="80" spans="1:32" x14ac:dyDescent="0.25">
      <c r="A80" s="21"/>
      <c r="B80" s="21"/>
      <c r="C80" s="21"/>
      <c r="D80" s="21"/>
      <c r="E80" s="21"/>
    </row>
    <row r="81" spans="1:5" x14ac:dyDescent="0.25">
      <c r="A81" s="21"/>
      <c r="B81" s="21"/>
      <c r="C81" s="21"/>
      <c r="D81" s="21"/>
      <c r="E81" s="21"/>
    </row>
    <row r="82" spans="1:5" x14ac:dyDescent="0.25">
      <c r="A82" s="21"/>
      <c r="B82" s="21"/>
      <c r="C82" s="21"/>
      <c r="D82" s="21"/>
      <c r="E82" s="21"/>
    </row>
    <row r="83" spans="1:5" x14ac:dyDescent="0.25">
      <c r="A83" s="21"/>
      <c r="B83" s="21"/>
      <c r="C83" s="21"/>
      <c r="D83" s="21"/>
      <c r="E83" s="21"/>
    </row>
    <row r="84" spans="1:5" x14ac:dyDescent="0.25">
      <c r="A84" s="21"/>
      <c r="B84" s="21"/>
      <c r="C84" s="21"/>
      <c r="D84" s="21"/>
      <c r="E84" s="21"/>
    </row>
    <row r="85" spans="1:5" x14ac:dyDescent="0.25">
      <c r="A85" s="21"/>
      <c r="B85" s="21"/>
      <c r="C85" s="21"/>
      <c r="D85" s="21"/>
      <c r="E85" s="21"/>
    </row>
    <row r="86" spans="1:5" x14ac:dyDescent="0.25">
      <c r="A86" s="21"/>
      <c r="B86" s="21"/>
      <c r="C86" s="21"/>
      <c r="D86" s="21"/>
      <c r="E86" s="21"/>
    </row>
    <row r="87" spans="1:5" x14ac:dyDescent="0.25">
      <c r="A87" s="21"/>
      <c r="B87" s="21"/>
      <c r="C87" s="21"/>
      <c r="D87" s="21"/>
      <c r="E87" s="21"/>
    </row>
    <row r="88" spans="1:5" x14ac:dyDescent="0.25">
      <c r="A88" s="31"/>
      <c r="B88" s="31"/>
      <c r="C88" s="31"/>
      <c r="D88" s="31"/>
      <c r="E88" s="31"/>
    </row>
    <row r="89" spans="1:5" x14ac:dyDescent="0.25">
      <c r="A89" s="31"/>
      <c r="B89" s="31"/>
      <c r="C89" s="31"/>
      <c r="D89" s="31"/>
      <c r="E89" s="31"/>
    </row>
    <row r="90" spans="1:5" x14ac:dyDescent="0.25">
      <c r="A90" s="31"/>
      <c r="B90" s="31"/>
      <c r="C90" s="31"/>
      <c r="D90" s="31"/>
      <c r="E90" s="31"/>
    </row>
    <row r="91" spans="1:5" x14ac:dyDescent="0.25">
      <c r="A91" s="31"/>
      <c r="B91" s="31"/>
      <c r="C91" s="31"/>
      <c r="D91" s="31"/>
      <c r="E91" s="31"/>
    </row>
    <row r="92" spans="1:5" x14ac:dyDescent="0.25">
      <c r="A92" s="31"/>
      <c r="B92" s="31"/>
      <c r="C92" s="31"/>
      <c r="D92" s="31"/>
      <c r="E92" s="31"/>
    </row>
    <row r="93" spans="1:5" x14ac:dyDescent="0.25">
      <c r="A93" s="32"/>
      <c r="B93" s="32"/>
      <c r="C93" s="32"/>
      <c r="D93" s="32"/>
      <c r="E93" s="32"/>
    </row>
    <row r="94" spans="1:5" x14ac:dyDescent="0.25">
      <c r="A94" s="32"/>
      <c r="B94" s="32"/>
      <c r="C94" s="32"/>
      <c r="D94" s="32"/>
      <c r="E94" s="32"/>
    </row>
    <row r="95" spans="1:5" x14ac:dyDescent="0.25">
      <c r="A95" s="32"/>
      <c r="B95" s="32"/>
      <c r="C95" s="32"/>
      <c r="D95" s="32"/>
      <c r="E95" s="32"/>
    </row>
    <row r="96" spans="1:5" x14ac:dyDescent="0.25">
      <c r="A96" s="32"/>
      <c r="B96" s="32"/>
      <c r="C96" s="32"/>
      <c r="D96" s="32"/>
      <c r="E96" s="32"/>
    </row>
    <row r="97" spans="1:5" x14ac:dyDescent="0.25">
      <c r="A97" s="32"/>
      <c r="B97" s="32"/>
      <c r="C97" s="32"/>
      <c r="D97" s="32"/>
      <c r="E97" s="32"/>
    </row>
    <row r="98" spans="1:5" x14ac:dyDescent="0.25">
      <c r="A98" s="32"/>
      <c r="B98" s="32"/>
      <c r="C98" s="32"/>
      <c r="D98" s="32"/>
      <c r="E98" s="32"/>
    </row>
    <row r="99" spans="1:5" x14ac:dyDescent="0.25">
      <c r="A99" s="32"/>
      <c r="B99" s="32"/>
      <c r="C99" s="32"/>
      <c r="D99" s="32"/>
      <c r="E99" s="32"/>
    </row>
    <row r="100" spans="1:5" x14ac:dyDescent="0.25">
      <c r="A100" s="32"/>
      <c r="B100" s="32"/>
      <c r="C100" s="32"/>
      <c r="D100" s="32"/>
      <c r="E100" s="32"/>
    </row>
    <row r="101" spans="1:5" x14ac:dyDescent="0.25">
      <c r="A101" s="32"/>
      <c r="B101" s="32"/>
      <c r="C101" s="32"/>
      <c r="D101" s="32"/>
      <c r="E101" s="32"/>
    </row>
    <row r="102" spans="1:5" x14ac:dyDescent="0.25">
      <c r="A102" s="32"/>
      <c r="B102" s="32"/>
      <c r="C102" s="32"/>
      <c r="D102" s="32"/>
      <c r="E102" s="32"/>
    </row>
    <row r="103" spans="1:5" x14ac:dyDescent="0.25">
      <c r="A103" s="32"/>
      <c r="B103" s="32"/>
      <c r="C103" s="32"/>
      <c r="D103" s="32"/>
      <c r="E103" s="32"/>
    </row>
    <row r="104" spans="1:5" x14ac:dyDescent="0.25">
      <c r="A104" s="32"/>
      <c r="B104" s="32"/>
      <c r="C104" s="32"/>
      <c r="D104" s="32"/>
      <c r="E104" s="32"/>
    </row>
    <row r="105" spans="1:5" x14ac:dyDescent="0.25">
      <c r="A105" s="32"/>
      <c r="B105" s="32"/>
      <c r="C105" s="32"/>
      <c r="D105" s="32"/>
      <c r="E105" s="32"/>
    </row>
    <row r="106" spans="1:5" x14ac:dyDescent="0.25">
      <c r="A106" s="32"/>
      <c r="B106" s="32"/>
      <c r="C106" s="32"/>
      <c r="D106" s="32"/>
      <c r="E106" s="32"/>
    </row>
    <row r="107" spans="1:5" x14ac:dyDescent="0.25">
      <c r="A107" s="32"/>
      <c r="B107" s="32"/>
      <c r="C107" s="32"/>
      <c r="D107" s="32"/>
      <c r="E107" s="32"/>
    </row>
    <row r="108" spans="1:5" x14ac:dyDescent="0.25">
      <c r="A108" s="32"/>
      <c r="B108" s="32"/>
      <c r="C108" s="32"/>
      <c r="D108" s="32"/>
      <c r="E108" s="32"/>
    </row>
    <row r="109" spans="1:5" x14ac:dyDescent="0.25">
      <c r="A109" s="32"/>
      <c r="B109" s="32"/>
      <c r="C109" s="32"/>
      <c r="D109" s="32"/>
      <c r="E109" s="32"/>
    </row>
    <row r="110" spans="1:5" x14ac:dyDescent="0.25">
      <c r="A110" s="32"/>
      <c r="B110" s="32"/>
      <c r="C110" s="32"/>
      <c r="D110" s="32"/>
      <c r="E110" s="32"/>
    </row>
    <row r="111" spans="1:5" x14ac:dyDescent="0.25">
      <c r="A111" s="32"/>
      <c r="B111" s="32"/>
      <c r="C111" s="32"/>
      <c r="D111" s="32"/>
      <c r="E111" s="32"/>
    </row>
    <row r="112" spans="1:5" x14ac:dyDescent="0.25">
      <c r="A112" s="32"/>
      <c r="B112" s="32"/>
      <c r="C112" s="32"/>
      <c r="D112" s="32"/>
      <c r="E112" s="32"/>
    </row>
    <row r="113" spans="1:5" x14ac:dyDescent="0.25">
      <c r="A113" s="31"/>
      <c r="B113" s="31"/>
      <c r="C113" s="31"/>
      <c r="D113" s="31"/>
      <c r="E113" s="31"/>
    </row>
    <row r="114" spans="1:5" x14ac:dyDescent="0.25">
      <c r="A114" s="31"/>
      <c r="B114" s="31"/>
      <c r="C114" s="31"/>
      <c r="D114" s="31"/>
      <c r="E114" s="31"/>
    </row>
    <row r="115" spans="1:5" x14ac:dyDescent="0.25">
      <c r="A115" s="32"/>
      <c r="B115" s="32"/>
      <c r="C115" s="32"/>
      <c r="D115" s="32"/>
      <c r="E115" s="32"/>
    </row>
    <row r="116" spans="1:5" x14ac:dyDescent="0.25">
      <c r="A116" s="32"/>
      <c r="B116" s="32"/>
      <c r="C116" s="32"/>
      <c r="D116" s="32"/>
      <c r="E116" s="32"/>
    </row>
    <row r="117" spans="1:5" x14ac:dyDescent="0.25">
      <c r="A117" s="32"/>
      <c r="B117" s="32"/>
      <c r="C117" s="32"/>
      <c r="D117" s="32"/>
      <c r="E117" s="32"/>
    </row>
    <row r="118" spans="1:5" x14ac:dyDescent="0.25">
      <c r="A118" s="32"/>
      <c r="B118" s="32"/>
      <c r="C118" s="32"/>
      <c r="D118" s="32"/>
      <c r="E118" s="32"/>
    </row>
    <row r="119" spans="1:5" x14ac:dyDescent="0.25">
      <c r="A119" s="32"/>
      <c r="B119" s="32"/>
      <c r="C119" s="32"/>
      <c r="D119" s="32"/>
      <c r="E119" s="32"/>
    </row>
    <row r="120" spans="1:5" x14ac:dyDescent="0.25">
      <c r="A120" s="32"/>
      <c r="B120" s="32"/>
      <c r="C120" s="32"/>
      <c r="D120" s="32"/>
      <c r="E120" s="32"/>
    </row>
    <row r="121" spans="1:5" x14ac:dyDescent="0.25">
      <c r="A121" s="32"/>
      <c r="B121" s="32"/>
      <c r="C121" s="32"/>
      <c r="D121" s="32"/>
      <c r="E121" s="32"/>
    </row>
    <row r="122" spans="1:5" x14ac:dyDescent="0.25">
      <c r="A122" s="32"/>
      <c r="B122" s="32"/>
      <c r="C122" s="32"/>
      <c r="D122" s="32"/>
      <c r="E122" s="32"/>
    </row>
    <row r="123" spans="1:5" x14ac:dyDescent="0.25">
      <c r="A123" s="32"/>
      <c r="B123" s="32"/>
      <c r="C123" s="32"/>
      <c r="D123" s="32"/>
      <c r="E123" s="32"/>
    </row>
    <row r="124" spans="1:5" x14ac:dyDescent="0.25">
      <c r="A124" s="32"/>
      <c r="B124" s="32"/>
      <c r="C124" s="32"/>
      <c r="D124" s="32"/>
      <c r="E124" s="32"/>
    </row>
    <row r="125" spans="1:5" x14ac:dyDescent="0.25">
      <c r="A125" s="32"/>
      <c r="B125" s="32"/>
      <c r="C125" s="32"/>
      <c r="D125" s="32"/>
      <c r="E125" s="32"/>
    </row>
    <row r="126" spans="1:5" x14ac:dyDescent="0.25">
      <c r="A126" s="32"/>
      <c r="B126" s="32"/>
      <c r="C126" s="32"/>
      <c r="D126" s="32"/>
      <c r="E126" s="32"/>
    </row>
    <row r="127" spans="1:5" x14ac:dyDescent="0.25">
      <c r="A127" s="32"/>
      <c r="B127" s="32"/>
      <c r="C127" s="32"/>
      <c r="D127" s="32"/>
      <c r="E127" s="32"/>
    </row>
    <row r="128" spans="1:5" x14ac:dyDescent="0.25">
      <c r="A128" s="33"/>
      <c r="B128" s="33"/>
      <c r="C128" s="33"/>
      <c r="D128" s="33"/>
      <c r="E128" s="33"/>
    </row>
    <row r="129" spans="1:5" x14ac:dyDescent="0.25">
      <c r="A129" s="33"/>
      <c r="B129" s="33"/>
      <c r="C129" s="33"/>
      <c r="D129" s="33"/>
      <c r="E129" s="33"/>
    </row>
    <row r="130" spans="1:5" x14ac:dyDescent="0.25">
      <c r="A130" s="33"/>
      <c r="B130" s="33"/>
      <c r="C130" s="33"/>
      <c r="D130" s="33"/>
      <c r="E130" s="33"/>
    </row>
    <row r="131" spans="1:5" x14ac:dyDescent="0.25">
      <c r="A131" s="33"/>
      <c r="B131" s="33"/>
      <c r="C131" s="33"/>
      <c r="D131" s="33"/>
      <c r="E131" s="33"/>
    </row>
    <row r="132" spans="1:5" x14ac:dyDescent="0.25">
      <c r="A132" s="32"/>
      <c r="B132" s="32"/>
      <c r="C132" s="32"/>
      <c r="D132" s="32"/>
      <c r="E132" s="32"/>
    </row>
    <row r="133" spans="1:5" x14ac:dyDescent="0.25">
      <c r="A133" s="32"/>
      <c r="B133" s="32"/>
      <c r="C133" s="32"/>
      <c r="D133" s="32"/>
      <c r="E133" s="32"/>
    </row>
    <row r="134" spans="1:5" x14ac:dyDescent="0.25">
      <c r="A134" s="32"/>
      <c r="B134" s="32"/>
      <c r="C134" s="32"/>
      <c r="D134" s="32"/>
      <c r="E134" s="32"/>
    </row>
    <row r="135" spans="1:5" x14ac:dyDescent="0.25">
      <c r="A135" s="21"/>
      <c r="B135" s="21"/>
      <c r="C135" s="21"/>
      <c r="D135" s="21"/>
      <c r="E135" s="21"/>
    </row>
    <row r="168" spans="1:20" x14ac:dyDescent="0.25">
      <c r="A168" s="35"/>
      <c r="B168" s="35"/>
      <c r="C168" s="35"/>
      <c r="D168" s="35"/>
      <c r="E168" s="35"/>
      <c r="F168" s="36"/>
      <c r="G168" s="36"/>
      <c r="H168" s="36"/>
      <c r="I168" s="34"/>
      <c r="J168" s="34"/>
      <c r="K168" s="34"/>
      <c r="T168" s="21"/>
    </row>
    <row r="169" spans="1:20" x14ac:dyDescent="0.25">
      <c r="A169" s="35"/>
      <c r="B169" s="35"/>
      <c r="C169" s="35"/>
      <c r="D169" s="35"/>
      <c r="E169" s="35"/>
      <c r="F169" s="36"/>
      <c r="G169" s="36"/>
      <c r="H169" s="36"/>
      <c r="I169" s="34"/>
      <c r="J169" s="34"/>
      <c r="K169" s="34"/>
      <c r="T169" s="21"/>
    </row>
    <row r="170" spans="1:20" x14ac:dyDescent="0.25">
      <c r="A170" s="35"/>
      <c r="B170" s="35"/>
      <c r="C170" s="35"/>
      <c r="D170" s="35"/>
      <c r="E170" s="35"/>
      <c r="F170" s="36"/>
      <c r="G170" s="36"/>
      <c r="H170" s="36"/>
      <c r="I170" s="34"/>
      <c r="J170" s="34"/>
      <c r="K170" s="34"/>
      <c r="T170" s="21"/>
    </row>
    <row r="171" spans="1:20" x14ac:dyDescent="0.25">
      <c r="A171" s="35"/>
      <c r="B171" s="35"/>
      <c r="C171" s="35"/>
      <c r="D171" s="35"/>
      <c r="E171" s="35"/>
      <c r="F171" s="36"/>
      <c r="G171" s="36"/>
      <c r="H171" s="36"/>
      <c r="I171" s="34"/>
      <c r="J171" s="34"/>
      <c r="K171" s="34"/>
      <c r="T171" s="21"/>
    </row>
    <row r="172" spans="1:20" x14ac:dyDescent="0.25">
      <c r="A172" s="35"/>
      <c r="B172" s="35"/>
      <c r="C172" s="35"/>
      <c r="D172" s="35"/>
      <c r="E172" s="35"/>
      <c r="F172" s="36"/>
      <c r="G172" s="36"/>
      <c r="H172" s="36"/>
      <c r="I172" s="34"/>
      <c r="J172" s="34"/>
      <c r="K172" s="34"/>
      <c r="T172" s="21"/>
    </row>
    <row r="173" spans="1:20" x14ac:dyDescent="0.25">
      <c r="A173" s="35"/>
      <c r="B173" s="35"/>
      <c r="C173" s="35"/>
      <c r="D173" s="35"/>
      <c r="E173" s="35"/>
      <c r="F173" s="36"/>
      <c r="G173" s="36"/>
      <c r="H173" s="36"/>
      <c r="I173" s="34"/>
      <c r="J173" s="34"/>
      <c r="K173" s="34"/>
      <c r="T173" s="21"/>
    </row>
    <row r="174" spans="1:20" x14ac:dyDescent="0.25">
      <c r="A174" s="35"/>
      <c r="B174" s="35"/>
      <c r="C174" s="35"/>
      <c r="D174" s="35"/>
      <c r="E174" s="35"/>
      <c r="F174" s="36"/>
      <c r="G174" s="36"/>
      <c r="H174" s="36"/>
      <c r="I174" s="34"/>
      <c r="J174" s="34"/>
      <c r="K174" s="34"/>
      <c r="T174" s="21"/>
    </row>
    <row r="175" spans="1:20" x14ac:dyDescent="0.25">
      <c r="A175" s="35"/>
      <c r="B175" s="35"/>
      <c r="C175" s="35"/>
      <c r="D175" s="35"/>
      <c r="E175" s="35"/>
      <c r="F175" s="36"/>
      <c r="G175" s="36"/>
      <c r="H175" s="36"/>
      <c r="I175" s="34"/>
      <c r="J175" s="34"/>
      <c r="K175" s="34"/>
      <c r="T175" s="21"/>
    </row>
    <row r="176" spans="1:20" x14ac:dyDescent="0.25">
      <c r="A176" s="35"/>
      <c r="B176" s="35"/>
      <c r="C176" s="35"/>
      <c r="D176" s="35"/>
      <c r="E176" s="35"/>
      <c r="F176" s="36"/>
      <c r="G176" s="36"/>
      <c r="H176" s="36"/>
      <c r="I176" s="34"/>
      <c r="J176" s="34"/>
      <c r="K176" s="34"/>
      <c r="T176" s="21"/>
    </row>
    <row r="177" spans="1:20" x14ac:dyDescent="0.25">
      <c r="A177" s="35"/>
      <c r="B177" s="35"/>
      <c r="C177" s="35"/>
      <c r="D177" s="35"/>
      <c r="E177" s="35"/>
      <c r="F177" s="36"/>
      <c r="G177" s="36"/>
      <c r="H177" s="36"/>
      <c r="I177" s="34"/>
      <c r="J177" s="34"/>
      <c r="K177" s="34"/>
      <c r="T177" s="21"/>
    </row>
    <row r="178" spans="1:20" x14ac:dyDescent="0.25">
      <c r="A178" s="35"/>
      <c r="B178" s="35"/>
      <c r="C178" s="35"/>
      <c r="D178" s="35"/>
      <c r="E178" s="35"/>
      <c r="F178" s="36"/>
      <c r="G178" s="36"/>
      <c r="H178" s="36"/>
      <c r="I178" s="34"/>
      <c r="J178" s="34"/>
      <c r="K178" s="34"/>
      <c r="T178" s="21"/>
    </row>
    <row r="179" spans="1:20" x14ac:dyDescent="0.25">
      <c r="A179" s="35"/>
      <c r="B179" s="35"/>
      <c r="C179" s="35"/>
      <c r="D179" s="35"/>
      <c r="E179" s="35"/>
      <c r="F179" s="36"/>
      <c r="G179" s="36"/>
      <c r="H179" s="36"/>
      <c r="I179" s="34"/>
      <c r="J179" s="34"/>
      <c r="K179" s="34"/>
      <c r="T179" s="21"/>
    </row>
    <row r="180" spans="1:20" x14ac:dyDescent="0.25">
      <c r="A180" s="35"/>
      <c r="B180" s="35"/>
      <c r="C180" s="35"/>
      <c r="D180" s="35"/>
      <c r="E180" s="35"/>
      <c r="F180" s="36"/>
      <c r="G180" s="36"/>
      <c r="H180" s="36"/>
      <c r="I180" s="34"/>
      <c r="J180" s="34"/>
      <c r="K180" s="34"/>
      <c r="T180" s="21"/>
    </row>
    <row r="181" spans="1:20" x14ac:dyDescent="0.25">
      <c r="A181" s="35"/>
      <c r="B181" s="35"/>
      <c r="C181" s="35"/>
      <c r="D181" s="35"/>
      <c r="E181" s="35"/>
      <c r="F181" s="36"/>
      <c r="G181" s="36"/>
      <c r="H181" s="36"/>
      <c r="I181" s="34"/>
      <c r="J181" s="34"/>
      <c r="K181" s="34"/>
      <c r="T181" s="21"/>
    </row>
    <row r="182" spans="1:20" x14ac:dyDescent="0.25">
      <c r="A182" s="35"/>
      <c r="B182" s="35"/>
      <c r="C182" s="35"/>
      <c r="D182" s="35"/>
      <c r="E182" s="35"/>
      <c r="F182" s="36"/>
      <c r="G182" s="36"/>
      <c r="H182" s="36"/>
      <c r="I182" s="34"/>
      <c r="J182" s="34"/>
      <c r="K182" s="34"/>
      <c r="T182" s="21"/>
    </row>
    <row r="183" spans="1:20" x14ac:dyDescent="0.25">
      <c r="A183" s="35"/>
      <c r="B183" s="35"/>
      <c r="C183" s="35"/>
      <c r="D183" s="35"/>
      <c r="E183" s="35"/>
      <c r="F183" s="36"/>
      <c r="G183" s="36"/>
      <c r="H183" s="36"/>
      <c r="I183" s="34"/>
      <c r="J183" s="34"/>
      <c r="K183" s="34"/>
      <c r="T183" s="21"/>
    </row>
    <row r="184" spans="1:20" x14ac:dyDescent="0.25">
      <c r="A184" s="35"/>
      <c r="B184" s="35"/>
      <c r="C184" s="35"/>
      <c r="D184" s="35"/>
      <c r="E184" s="35"/>
      <c r="F184" s="36"/>
      <c r="G184" s="36"/>
      <c r="H184" s="36"/>
      <c r="I184" s="34"/>
      <c r="J184" s="34"/>
      <c r="K184" s="34"/>
      <c r="T184" s="21"/>
    </row>
    <row r="185" spans="1:20" x14ac:dyDescent="0.25">
      <c r="A185" s="35"/>
      <c r="B185" s="35"/>
      <c r="C185" s="35"/>
      <c r="D185" s="35"/>
      <c r="E185" s="35"/>
      <c r="F185" s="36"/>
      <c r="G185" s="36"/>
      <c r="H185" s="36"/>
      <c r="I185" s="34"/>
      <c r="J185" s="34"/>
      <c r="K185" s="34"/>
      <c r="T185" s="21"/>
    </row>
    <row r="186" spans="1:20" x14ac:dyDescent="0.25">
      <c r="A186" s="35"/>
      <c r="B186" s="35"/>
      <c r="C186" s="35"/>
      <c r="D186" s="35"/>
      <c r="E186" s="35"/>
      <c r="F186" s="36"/>
      <c r="G186" s="36"/>
      <c r="H186" s="36"/>
      <c r="I186" s="34"/>
      <c r="J186" s="34"/>
      <c r="K186" s="34"/>
      <c r="T186" s="21"/>
    </row>
    <row r="187" spans="1:20" x14ac:dyDescent="0.25">
      <c r="A187" s="35"/>
      <c r="B187" s="35"/>
      <c r="C187" s="35"/>
      <c r="D187" s="35"/>
      <c r="E187" s="35"/>
      <c r="F187" s="36"/>
      <c r="G187" s="36"/>
      <c r="H187" s="36"/>
      <c r="I187" s="34"/>
      <c r="J187" s="34"/>
      <c r="K187" s="34"/>
      <c r="T187" s="21"/>
    </row>
    <row r="188" spans="1:20" x14ac:dyDescent="0.25">
      <c r="A188" s="35"/>
      <c r="B188" s="35"/>
      <c r="C188" s="35"/>
      <c r="D188" s="35"/>
      <c r="E188" s="35"/>
      <c r="F188" s="36"/>
      <c r="G188" s="36"/>
      <c r="H188" s="36"/>
      <c r="I188" s="34"/>
      <c r="J188" s="34"/>
      <c r="K188" s="34"/>
      <c r="T188" s="21"/>
    </row>
    <row r="189" spans="1:20" x14ac:dyDescent="0.25">
      <c r="A189" s="35"/>
      <c r="B189" s="35"/>
      <c r="C189" s="35"/>
      <c r="D189" s="35"/>
      <c r="E189" s="35"/>
      <c r="F189" s="36"/>
      <c r="G189" s="36"/>
      <c r="H189" s="36"/>
      <c r="I189" s="34"/>
      <c r="J189" s="34"/>
      <c r="K189" s="34"/>
      <c r="T189" s="21"/>
    </row>
    <row r="190" spans="1:20" x14ac:dyDescent="0.25">
      <c r="A190" s="35"/>
      <c r="B190" s="35"/>
      <c r="C190" s="35"/>
      <c r="D190" s="35"/>
      <c r="E190" s="35"/>
      <c r="F190" s="36"/>
      <c r="G190" s="36"/>
      <c r="H190" s="36"/>
      <c r="I190" s="34"/>
      <c r="J190" s="34"/>
      <c r="K190" s="34"/>
      <c r="T190" s="21"/>
    </row>
    <row r="191" spans="1:20" x14ac:dyDescent="0.25">
      <c r="A191" s="35"/>
      <c r="B191" s="35"/>
      <c r="C191" s="35"/>
      <c r="D191" s="35"/>
      <c r="E191" s="35"/>
      <c r="F191" s="36"/>
      <c r="G191" s="36"/>
      <c r="H191" s="36"/>
      <c r="I191" s="34"/>
      <c r="J191" s="34"/>
      <c r="K191" s="34"/>
      <c r="T191" s="21"/>
    </row>
    <row r="192" spans="1:20" x14ac:dyDescent="0.25">
      <c r="A192" s="35"/>
      <c r="B192" s="35"/>
      <c r="C192" s="35"/>
      <c r="D192" s="35"/>
      <c r="E192" s="35"/>
      <c r="F192" s="36"/>
      <c r="G192" s="36"/>
      <c r="H192" s="36"/>
      <c r="I192" s="34"/>
      <c r="J192" s="34"/>
      <c r="K192" s="34"/>
      <c r="T192" s="21"/>
    </row>
    <row r="193" spans="1:20" x14ac:dyDescent="0.25">
      <c r="A193" s="35"/>
      <c r="B193" s="35"/>
      <c r="C193" s="35"/>
      <c r="D193" s="35"/>
      <c r="E193" s="35"/>
      <c r="F193" s="36"/>
      <c r="G193" s="36"/>
      <c r="H193" s="36"/>
      <c r="I193" s="34"/>
      <c r="J193" s="34"/>
      <c r="K193" s="34"/>
      <c r="T193" s="21"/>
    </row>
    <row r="194" spans="1:20" x14ac:dyDescent="0.25">
      <c r="A194" s="35"/>
      <c r="B194" s="35"/>
      <c r="C194" s="35"/>
      <c r="D194" s="35"/>
      <c r="E194" s="35"/>
      <c r="F194" s="36"/>
      <c r="G194" s="36"/>
      <c r="H194" s="36"/>
      <c r="I194" s="34"/>
      <c r="J194" s="34"/>
      <c r="K194" s="34"/>
      <c r="T194" s="21"/>
    </row>
    <row r="195" spans="1:20" x14ac:dyDescent="0.25">
      <c r="A195" s="35"/>
      <c r="B195" s="35"/>
      <c r="C195" s="35"/>
      <c r="D195" s="35"/>
      <c r="E195" s="35"/>
      <c r="F195" s="36"/>
      <c r="G195" s="36"/>
      <c r="H195" s="36"/>
      <c r="I195" s="34"/>
      <c r="J195" s="34"/>
      <c r="K195" s="34"/>
      <c r="T195" s="21"/>
    </row>
    <row r="196" spans="1:20" x14ac:dyDescent="0.25">
      <c r="A196" s="35"/>
      <c r="B196" s="35"/>
      <c r="C196" s="35"/>
      <c r="D196" s="35"/>
      <c r="E196" s="35"/>
      <c r="F196" s="36"/>
      <c r="G196" s="36"/>
      <c r="H196" s="36"/>
      <c r="I196" s="34"/>
      <c r="J196" s="34"/>
      <c r="K196" s="34"/>
      <c r="T196" s="21"/>
    </row>
    <row r="197" spans="1:20" x14ac:dyDescent="0.25">
      <c r="A197" s="35"/>
      <c r="B197" s="35"/>
      <c r="C197" s="35"/>
      <c r="D197" s="35"/>
      <c r="E197" s="35"/>
      <c r="F197" s="36"/>
      <c r="G197" s="36"/>
      <c r="H197" s="36"/>
      <c r="I197" s="34"/>
      <c r="J197" s="34"/>
      <c r="K197" s="34"/>
      <c r="T197" s="21"/>
    </row>
    <row r="198" spans="1:20" x14ac:dyDescent="0.25">
      <c r="A198" s="35"/>
      <c r="B198" s="35"/>
      <c r="C198" s="35"/>
      <c r="D198" s="35"/>
      <c r="E198" s="35"/>
      <c r="F198" s="36"/>
      <c r="G198" s="36"/>
      <c r="H198" s="36"/>
      <c r="I198" s="34"/>
      <c r="J198" s="34"/>
      <c r="K198" s="34"/>
      <c r="T198" s="21"/>
    </row>
    <row r="199" spans="1:20" x14ac:dyDescent="0.25">
      <c r="A199" s="35"/>
      <c r="B199" s="35"/>
      <c r="C199" s="35"/>
      <c r="D199" s="35"/>
      <c r="E199" s="35"/>
      <c r="F199" s="36"/>
      <c r="G199" s="36"/>
      <c r="H199" s="36"/>
      <c r="I199" s="34"/>
      <c r="J199" s="34"/>
      <c r="K199" s="34"/>
      <c r="T199" s="21"/>
    </row>
    <row r="200" spans="1:20" x14ac:dyDescent="0.25">
      <c r="A200" s="35"/>
      <c r="B200" s="35"/>
      <c r="C200" s="35"/>
      <c r="D200" s="35"/>
      <c r="E200" s="35"/>
      <c r="F200" s="36"/>
      <c r="G200" s="36"/>
      <c r="H200" s="36"/>
      <c r="I200" s="34"/>
      <c r="J200" s="34"/>
      <c r="K200" s="34"/>
      <c r="T200" s="21"/>
    </row>
    <row r="201" spans="1:20" x14ac:dyDescent="0.25">
      <c r="A201" s="35"/>
      <c r="B201" s="35"/>
      <c r="C201" s="35"/>
      <c r="D201" s="35"/>
      <c r="E201" s="35"/>
      <c r="F201" s="36"/>
      <c r="G201" s="36"/>
      <c r="H201" s="36"/>
      <c r="I201" s="34"/>
      <c r="J201" s="34"/>
      <c r="K201" s="34"/>
      <c r="T201" s="21"/>
    </row>
    <row r="202" spans="1:20" x14ac:dyDescent="0.25">
      <c r="A202" s="35"/>
      <c r="B202" s="35"/>
      <c r="C202" s="35"/>
      <c r="D202" s="35"/>
      <c r="E202" s="35"/>
      <c r="F202" s="36"/>
      <c r="G202" s="36"/>
      <c r="H202" s="36"/>
      <c r="I202" s="34"/>
      <c r="J202" s="34"/>
      <c r="K202" s="34"/>
      <c r="T202" s="21"/>
    </row>
    <row r="203" spans="1:20" x14ac:dyDescent="0.25">
      <c r="A203" s="35"/>
      <c r="B203" s="35"/>
      <c r="C203" s="35"/>
      <c r="D203" s="35"/>
      <c r="E203" s="35"/>
      <c r="F203" s="36"/>
      <c r="G203" s="36"/>
      <c r="H203" s="36"/>
      <c r="I203" s="34"/>
      <c r="J203" s="34"/>
      <c r="K203" s="34"/>
      <c r="T203" s="21"/>
    </row>
    <row r="204" spans="1:20" x14ac:dyDescent="0.25">
      <c r="A204" s="35"/>
      <c r="B204" s="35"/>
      <c r="C204" s="35"/>
      <c r="D204" s="35"/>
      <c r="E204" s="35"/>
      <c r="F204" s="36"/>
      <c r="G204" s="36"/>
      <c r="H204" s="36"/>
      <c r="I204" s="34"/>
      <c r="J204" s="34"/>
      <c r="K204" s="34"/>
      <c r="T204" s="21"/>
    </row>
    <row r="205" spans="1:20" x14ac:dyDescent="0.25">
      <c r="A205" s="35"/>
      <c r="B205" s="35"/>
      <c r="C205" s="35"/>
      <c r="D205" s="35"/>
      <c r="E205" s="35"/>
      <c r="F205" s="36"/>
      <c r="G205" s="36"/>
      <c r="H205" s="36"/>
      <c r="I205" s="34"/>
      <c r="J205" s="34"/>
      <c r="K205" s="34"/>
      <c r="T205" s="21"/>
    </row>
    <row r="206" spans="1:20" x14ac:dyDescent="0.25">
      <c r="A206" s="35"/>
      <c r="B206" s="35"/>
      <c r="C206" s="35"/>
      <c r="D206" s="35"/>
      <c r="E206" s="35"/>
      <c r="F206" s="36"/>
      <c r="G206" s="36"/>
      <c r="H206" s="36"/>
      <c r="I206" s="34"/>
      <c r="J206" s="34"/>
      <c r="K206" s="34"/>
      <c r="T206" s="21"/>
    </row>
    <row r="207" spans="1:20" x14ac:dyDescent="0.25">
      <c r="A207" s="35"/>
      <c r="B207" s="35"/>
      <c r="C207" s="35"/>
      <c r="D207" s="35"/>
      <c r="E207" s="35"/>
      <c r="F207" s="36"/>
      <c r="G207" s="36"/>
      <c r="H207" s="36"/>
      <c r="I207" s="34"/>
      <c r="J207" s="34"/>
      <c r="K207" s="34"/>
      <c r="T207" s="21"/>
    </row>
    <row r="208" spans="1:20" x14ac:dyDescent="0.25">
      <c r="A208" s="35"/>
      <c r="B208" s="35"/>
      <c r="C208" s="35"/>
      <c r="D208" s="35"/>
      <c r="E208" s="35"/>
      <c r="F208" s="36"/>
      <c r="G208" s="36"/>
      <c r="H208" s="36"/>
      <c r="I208" s="34"/>
      <c r="J208" s="34"/>
      <c r="K208" s="34"/>
      <c r="T208" s="21"/>
    </row>
    <row r="209" spans="1:20" x14ac:dyDescent="0.25">
      <c r="A209" s="35"/>
      <c r="B209" s="35"/>
      <c r="C209" s="35"/>
      <c r="D209" s="35"/>
      <c r="E209" s="35"/>
      <c r="F209" s="36"/>
      <c r="G209" s="36"/>
      <c r="H209" s="36"/>
      <c r="I209" s="34"/>
      <c r="J209" s="34"/>
      <c r="K209" s="34"/>
      <c r="T209" s="21"/>
    </row>
    <row r="210" spans="1:20" x14ac:dyDescent="0.25">
      <c r="A210" s="35"/>
      <c r="B210" s="35"/>
      <c r="C210" s="35"/>
      <c r="D210" s="35"/>
      <c r="E210" s="35"/>
      <c r="F210" s="36"/>
      <c r="G210" s="36"/>
      <c r="H210" s="36"/>
      <c r="I210" s="34"/>
      <c r="J210" s="34"/>
      <c r="K210" s="34"/>
      <c r="T210" s="21"/>
    </row>
    <row r="211" spans="1:20" x14ac:dyDescent="0.25">
      <c r="A211" s="35"/>
      <c r="B211" s="35"/>
      <c r="C211" s="35"/>
      <c r="D211" s="35"/>
      <c r="E211" s="35"/>
      <c r="F211" s="36"/>
      <c r="G211" s="36"/>
      <c r="H211" s="36"/>
      <c r="I211" s="34"/>
      <c r="J211" s="34"/>
      <c r="K211" s="34"/>
      <c r="T211" s="21"/>
    </row>
    <row r="212" spans="1:20" x14ac:dyDescent="0.25">
      <c r="A212" s="35"/>
      <c r="B212" s="35"/>
      <c r="C212" s="35"/>
      <c r="D212" s="35"/>
      <c r="E212" s="35"/>
      <c r="F212" s="36"/>
      <c r="G212" s="36"/>
      <c r="H212" s="36"/>
      <c r="I212" s="34"/>
      <c r="J212" s="34"/>
      <c r="K212" s="34"/>
      <c r="T212" s="21"/>
    </row>
    <row r="213" spans="1:20" x14ac:dyDescent="0.25">
      <c r="A213" s="35"/>
      <c r="B213" s="35"/>
      <c r="C213" s="35"/>
      <c r="D213" s="35"/>
      <c r="E213" s="35"/>
      <c r="F213" s="36"/>
      <c r="G213" s="36"/>
      <c r="H213" s="36"/>
      <c r="I213" s="34"/>
      <c r="J213" s="34"/>
      <c r="K213" s="34"/>
      <c r="T213" s="21"/>
    </row>
    <row r="214" spans="1:20" x14ac:dyDescent="0.25">
      <c r="A214" s="35"/>
      <c r="B214" s="35"/>
      <c r="C214" s="35"/>
      <c r="D214" s="35"/>
      <c r="E214" s="35"/>
      <c r="F214" s="36"/>
      <c r="G214" s="36"/>
      <c r="H214" s="36"/>
      <c r="I214" s="34"/>
      <c r="J214" s="34"/>
      <c r="K214" s="34"/>
      <c r="T214" s="21"/>
    </row>
    <row r="215" spans="1:20" x14ac:dyDescent="0.25">
      <c r="A215" s="35"/>
      <c r="B215" s="35"/>
      <c r="C215" s="35"/>
      <c r="D215" s="35"/>
      <c r="E215" s="35"/>
      <c r="F215" s="36"/>
      <c r="G215" s="36"/>
      <c r="H215" s="36"/>
      <c r="I215" s="34"/>
      <c r="J215" s="34"/>
      <c r="K215" s="34"/>
      <c r="T215" s="21"/>
    </row>
    <row r="216" spans="1:20" x14ac:dyDescent="0.25">
      <c r="A216" s="35"/>
      <c r="B216" s="35"/>
      <c r="C216" s="35"/>
      <c r="D216" s="35"/>
      <c r="E216" s="35"/>
      <c r="F216" s="36"/>
      <c r="G216" s="36"/>
      <c r="H216" s="36"/>
      <c r="I216" s="34"/>
      <c r="J216" s="34"/>
      <c r="K216" s="34"/>
      <c r="T216" s="21"/>
    </row>
    <row r="217" spans="1:20" x14ac:dyDescent="0.25">
      <c r="A217" s="35"/>
      <c r="B217" s="35"/>
      <c r="C217" s="35"/>
      <c r="D217" s="35"/>
      <c r="E217" s="35"/>
      <c r="F217" s="36"/>
      <c r="G217" s="36"/>
      <c r="H217" s="36"/>
      <c r="I217" s="34"/>
      <c r="J217" s="34"/>
      <c r="K217" s="34"/>
      <c r="T217" s="21"/>
    </row>
    <row r="218" spans="1:20" x14ac:dyDescent="0.25">
      <c r="A218" s="35"/>
      <c r="B218" s="35"/>
      <c r="C218" s="35"/>
      <c r="D218" s="35"/>
      <c r="E218" s="35"/>
      <c r="F218" s="36"/>
      <c r="G218" s="36"/>
      <c r="H218" s="36"/>
      <c r="I218" s="34"/>
      <c r="J218" s="34"/>
      <c r="K218" s="34"/>
      <c r="T218" s="21"/>
    </row>
    <row r="219" spans="1:20" x14ac:dyDescent="0.25">
      <c r="A219" s="35"/>
      <c r="B219" s="35"/>
      <c r="C219" s="35"/>
      <c r="D219" s="35"/>
      <c r="E219" s="35"/>
      <c r="F219" s="36"/>
      <c r="G219" s="36"/>
      <c r="H219" s="36"/>
      <c r="I219" s="34"/>
      <c r="J219" s="34"/>
      <c r="K219" s="34"/>
      <c r="T219" s="21"/>
    </row>
    <row r="220" spans="1:20" x14ac:dyDescent="0.25">
      <c r="A220" s="35"/>
      <c r="B220" s="35"/>
      <c r="C220" s="35"/>
      <c r="D220" s="35"/>
      <c r="E220" s="35"/>
      <c r="F220" s="36"/>
      <c r="G220" s="36"/>
      <c r="H220" s="36"/>
      <c r="I220" s="34"/>
      <c r="J220" s="34"/>
      <c r="K220" s="34"/>
      <c r="T220" s="21"/>
    </row>
    <row r="221" spans="1:20" x14ac:dyDescent="0.25">
      <c r="A221" s="35"/>
      <c r="B221" s="35"/>
      <c r="C221" s="35"/>
      <c r="D221" s="35"/>
      <c r="E221" s="35"/>
      <c r="F221" s="36"/>
      <c r="G221" s="36"/>
      <c r="H221" s="36"/>
      <c r="I221" s="34"/>
      <c r="J221" s="34"/>
      <c r="K221" s="34"/>
      <c r="T221" s="21"/>
    </row>
    <row r="222" spans="1:20" x14ac:dyDescent="0.25">
      <c r="A222" s="35"/>
      <c r="B222" s="35"/>
      <c r="C222" s="35"/>
      <c r="D222" s="35"/>
      <c r="E222" s="35"/>
      <c r="F222" s="36"/>
      <c r="G222" s="36"/>
      <c r="H222" s="36"/>
      <c r="I222" s="34"/>
      <c r="J222" s="34"/>
      <c r="K222" s="34"/>
      <c r="T222" s="21"/>
    </row>
    <row r="223" spans="1:20" x14ac:dyDescent="0.25">
      <c r="A223" s="35"/>
      <c r="B223" s="35"/>
      <c r="C223" s="35"/>
      <c r="D223" s="35"/>
      <c r="E223" s="35"/>
      <c r="F223" s="36"/>
      <c r="G223" s="36"/>
      <c r="H223" s="36"/>
      <c r="I223" s="34"/>
      <c r="J223" s="34"/>
      <c r="K223" s="34"/>
      <c r="T223" s="21"/>
    </row>
    <row r="224" spans="1:20" x14ac:dyDescent="0.25">
      <c r="A224" s="35"/>
      <c r="B224" s="35"/>
      <c r="C224" s="35"/>
      <c r="D224" s="35"/>
      <c r="E224" s="35"/>
      <c r="F224" s="36"/>
      <c r="G224" s="36"/>
      <c r="H224" s="36"/>
      <c r="I224" s="34"/>
      <c r="J224" s="34"/>
      <c r="K224" s="34"/>
      <c r="T224" s="21"/>
    </row>
    <row r="225" spans="1:20" x14ac:dyDescent="0.25">
      <c r="A225" s="35"/>
      <c r="B225" s="35"/>
      <c r="C225" s="35"/>
      <c r="D225" s="35"/>
      <c r="E225" s="35"/>
      <c r="F225" s="36"/>
      <c r="G225" s="36"/>
      <c r="H225" s="36"/>
      <c r="I225" s="34"/>
      <c r="J225" s="34"/>
      <c r="K225" s="34"/>
      <c r="T225" s="21"/>
    </row>
    <row r="226" spans="1:20" x14ac:dyDescent="0.25">
      <c r="A226" s="35"/>
      <c r="B226" s="35"/>
      <c r="C226" s="35"/>
      <c r="D226" s="35"/>
      <c r="E226" s="35"/>
      <c r="F226" s="36"/>
      <c r="G226" s="36"/>
      <c r="H226" s="36"/>
      <c r="I226" s="34"/>
      <c r="J226" s="34"/>
      <c r="K226" s="34"/>
      <c r="T226" s="21"/>
    </row>
    <row r="227" spans="1:20" x14ac:dyDescent="0.25">
      <c r="A227" s="35"/>
      <c r="B227" s="35"/>
      <c r="C227" s="35"/>
      <c r="D227" s="35"/>
      <c r="E227" s="35"/>
      <c r="F227" s="36"/>
      <c r="G227" s="36"/>
      <c r="H227" s="36"/>
      <c r="I227" s="34"/>
      <c r="J227" s="34"/>
      <c r="K227" s="34"/>
      <c r="T227" s="21"/>
    </row>
    <row r="228" spans="1:20" x14ac:dyDescent="0.25">
      <c r="A228" s="35"/>
      <c r="B228" s="35"/>
      <c r="C228" s="35"/>
      <c r="D228" s="35"/>
      <c r="E228" s="35"/>
      <c r="F228" s="36"/>
      <c r="G228" s="36"/>
      <c r="H228" s="36"/>
      <c r="I228" s="34"/>
      <c r="J228" s="34"/>
      <c r="K228" s="34"/>
      <c r="T228" s="21"/>
    </row>
    <row r="229" spans="1:20" x14ac:dyDescent="0.25">
      <c r="A229" s="35"/>
      <c r="B229" s="35"/>
      <c r="C229" s="35"/>
      <c r="D229" s="35"/>
      <c r="E229" s="35"/>
      <c r="F229" s="36"/>
      <c r="G229" s="36"/>
      <c r="H229" s="36"/>
      <c r="I229" s="34"/>
      <c r="J229" s="34"/>
      <c r="K229" s="34"/>
      <c r="T229" s="21"/>
    </row>
    <row r="230" spans="1:20" x14ac:dyDescent="0.25">
      <c r="A230" s="35"/>
      <c r="B230" s="35"/>
      <c r="C230" s="35"/>
      <c r="D230" s="35"/>
      <c r="E230" s="35"/>
      <c r="F230" s="36"/>
      <c r="G230" s="36"/>
      <c r="H230" s="36"/>
      <c r="I230" s="34"/>
      <c r="J230" s="34"/>
      <c r="K230" s="34"/>
      <c r="T230" s="21"/>
    </row>
    <row r="231" spans="1:20" x14ac:dyDescent="0.25">
      <c r="A231" s="35"/>
      <c r="B231" s="35"/>
      <c r="C231" s="35"/>
      <c r="D231" s="35"/>
      <c r="E231" s="35"/>
      <c r="F231" s="36"/>
      <c r="G231" s="36"/>
      <c r="H231" s="36"/>
      <c r="I231" s="34"/>
      <c r="J231" s="34"/>
      <c r="K231" s="34"/>
      <c r="T231" s="21"/>
    </row>
    <row r="232" spans="1:20" x14ac:dyDescent="0.25">
      <c r="A232" s="35"/>
      <c r="B232" s="35"/>
      <c r="C232" s="35"/>
      <c r="D232" s="35"/>
      <c r="E232" s="35"/>
      <c r="F232" s="36"/>
      <c r="G232" s="36"/>
      <c r="H232" s="36"/>
      <c r="I232" s="34"/>
      <c r="J232" s="34"/>
      <c r="K232" s="34"/>
      <c r="T232" s="21"/>
    </row>
    <row r="233" spans="1:20" x14ac:dyDescent="0.25">
      <c r="A233" s="35"/>
      <c r="B233" s="35"/>
      <c r="C233" s="35"/>
      <c r="D233" s="35"/>
      <c r="E233" s="35"/>
      <c r="F233" s="36"/>
      <c r="G233" s="36"/>
      <c r="H233" s="36"/>
      <c r="I233" s="34"/>
      <c r="J233" s="34"/>
      <c r="K233" s="34"/>
      <c r="T233" s="21"/>
    </row>
    <row r="234" spans="1:20" x14ac:dyDescent="0.25">
      <c r="A234" s="35"/>
      <c r="B234" s="35"/>
      <c r="C234" s="35"/>
      <c r="D234" s="35"/>
      <c r="E234" s="35"/>
      <c r="F234" s="36"/>
      <c r="G234" s="36"/>
      <c r="H234" s="36"/>
      <c r="I234" s="34"/>
      <c r="J234" s="34"/>
      <c r="K234" s="34"/>
      <c r="T234" s="21"/>
    </row>
    <row r="235" spans="1:20" x14ac:dyDescent="0.25">
      <c r="A235" s="35"/>
      <c r="B235" s="35"/>
      <c r="C235" s="35"/>
      <c r="D235" s="35"/>
      <c r="E235" s="35"/>
      <c r="F235" s="36"/>
      <c r="G235" s="36"/>
      <c r="H235" s="36"/>
      <c r="I235" s="34"/>
      <c r="J235" s="34"/>
      <c r="K235" s="34"/>
      <c r="T235" s="21"/>
    </row>
    <row r="236" spans="1:20" x14ac:dyDescent="0.25">
      <c r="A236" s="35"/>
      <c r="B236" s="35"/>
      <c r="C236" s="35"/>
      <c r="D236" s="35"/>
      <c r="E236" s="35"/>
      <c r="F236" s="36"/>
      <c r="G236" s="36"/>
      <c r="H236" s="36"/>
      <c r="I236" s="34"/>
      <c r="J236" s="34"/>
      <c r="K236" s="34"/>
      <c r="T236" s="21"/>
    </row>
    <row r="237" spans="1:20" x14ac:dyDescent="0.25">
      <c r="A237" s="35"/>
      <c r="B237" s="35"/>
      <c r="C237" s="35"/>
      <c r="D237" s="35"/>
      <c r="E237" s="35"/>
      <c r="F237" s="36"/>
      <c r="G237" s="36"/>
      <c r="H237" s="36"/>
      <c r="I237" s="34"/>
      <c r="J237" s="34"/>
      <c r="K237" s="34"/>
      <c r="T237" s="21"/>
    </row>
    <row r="238" spans="1:20" x14ac:dyDescent="0.25">
      <c r="A238" s="35"/>
      <c r="B238" s="35"/>
      <c r="C238" s="35"/>
      <c r="D238" s="35"/>
      <c r="E238" s="35"/>
      <c r="F238" s="36"/>
      <c r="G238" s="36"/>
      <c r="H238" s="36"/>
      <c r="I238" s="34"/>
      <c r="J238" s="34"/>
      <c r="K238" s="34"/>
      <c r="T238" s="21"/>
    </row>
    <row r="239" spans="1:20" x14ac:dyDescent="0.25">
      <c r="A239" s="35"/>
      <c r="B239" s="35"/>
      <c r="C239" s="35"/>
      <c r="D239" s="35"/>
      <c r="E239" s="35"/>
      <c r="F239" s="36"/>
      <c r="G239" s="36"/>
      <c r="H239" s="36"/>
      <c r="I239" s="34"/>
      <c r="J239" s="34"/>
      <c r="K239" s="34"/>
      <c r="T239" s="21"/>
    </row>
    <row r="240" spans="1:20" x14ac:dyDescent="0.25">
      <c r="A240" s="35"/>
      <c r="B240" s="35"/>
      <c r="C240" s="35"/>
      <c r="D240" s="35"/>
      <c r="E240" s="35"/>
      <c r="F240" s="36"/>
      <c r="G240" s="36"/>
      <c r="H240" s="36"/>
      <c r="I240" s="34"/>
      <c r="J240" s="34"/>
      <c r="K240" s="34"/>
      <c r="T240" s="21"/>
    </row>
    <row r="241" spans="1:20" x14ac:dyDescent="0.25">
      <c r="A241" s="35"/>
      <c r="B241" s="35"/>
      <c r="C241" s="35"/>
      <c r="D241" s="35"/>
      <c r="E241" s="35"/>
      <c r="F241" s="36"/>
      <c r="G241" s="36"/>
      <c r="H241" s="36"/>
      <c r="I241" s="34"/>
      <c r="J241" s="34"/>
      <c r="K241" s="34"/>
      <c r="T241" s="21"/>
    </row>
    <row r="242" spans="1:20" x14ac:dyDescent="0.25">
      <c r="A242" s="35"/>
      <c r="B242" s="35"/>
      <c r="C242" s="35"/>
      <c r="D242" s="35"/>
      <c r="E242" s="35"/>
      <c r="F242" s="36"/>
      <c r="G242" s="36"/>
      <c r="H242" s="36"/>
      <c r="I242" s="34"/>
      <c r="J242" s="34"/>
      <c r="K242" s="34"/>
      <c r="T242" s="21"/>
    </row>
    <row r="243" spans="1:20" x14ac:dyDescent="0.25">
      <c r="A243" s="35"/>
      <c r="B243" s="35"/>
      <c r="C243" s="35"/>
      <c r="D243" s="35"/>
      <c r="E243" s="35"/>
      <c r="F243" s="36"/>
      <c r="G243" s="36"/>
      <c r="H243" s="36"/>
      <c r="I243" s="34"/>
      <c r="J243" s="34"/>
      <c r="K243" s="34"/>
      <c r="T243" s="21"/>
    </row>
    <row r="244" spans="1:20" x14ac:dyDescent="0.25">
      <c r="A244" s="35"/>
      <c r="B244" s="35"/>
      <c r="C244" s="35"/>
      <c r="D244" s="35"/>
      <c r="E244" s="35"/>
      <c r="F244" s="36"/>
      <c r="G244" s="36"/>
      <c r="H244" s="36"/>
      <c r="I244" s="34"/>
      <c r="J244" s="34"/>
      <c r="K244" s="34"/>
      <c r="T244" s="21"/>
    </row>
    <row r="245" spans="1:20" x14ac:dyDescent="0.25">
      <c r="A245" s="35"/>
      <c r="B245" s="35"/>
      <c r="C245" s="35"/>
      <c r="D245" s="35"/>
      <c r="E245" s="35"/>
      <c r="F245" s="36"/>
      <c r="G245" s="36"/>
      <c r="H245" s="36"/>
      <c r="I245" s="34"/>
      <c r="J245" s="34"/>
      <c r="K245" s="34"/>
      <c r="T245" s="21"/>
    </row>
    <row r="246" spans="1:20" x14ac:dyDescent="0.25">
      <c r="A246" s="35"/>
      <c r="B246" s="35"/>
      <c r="C246" s="35"/>
      <c r="D246" s="35"/>
      <c r="E246" s="35"/>
      <c r="F246" s="36"/>
      <c r="G246" s="36"/>
      <c r="H246" s="36"/>
      <c r="I246" s="34"/>
      <c r="J246" s="34"/>
      <c r="K246" s="34"/>
      <c r="T246" s="21"/>
    </row>
    <row r="247" spans="1:20" x14ac:dyDescent="0.25">
      <c r="A247" s="35"/>
      <c r="B247" s="35"/>
      <c r="C247" s="35"/>
      <c r="D247" s="35"/>
      <c r="E247" s="35"/>
      <c r="F247" s="36"/>
      <c r="G247" s="36"/>
      <c r="H247" s="36"/>
      <c r="I247" s="34"/>
      <c r="J247" s="34"/>
      <c r="K247" s="34"/>
      <c r="T247" s="21"/>
    </row>
    <row r="248" spans="1:20" x14ac:dyDescent="0.25">
      <c r="A248" s="35"/>
      <c r="B248" s="35"/>
      <c r="C248" s="35"/>
      <c r="D248" s="35"/>
      <c r="E248" s="35"/>
      <c r="F248" s="36"/>
      <c r="G248" s="36"/>
      <c r="H248" s="36"/>
      <c r="I248" s="34"/>
      <c r="J248" s="34"/>
      <c r="K248" s="34"/>
      <c r="T248" s="21"/>
    </row>
    <row r="249" spans="1:20" x14ac:dyDescent="0.25">
      <c r="A249" s="35"/>
      <c r="B249" s="35"/>
      <c r="C249" s="35"/>
      <c r="D249" s="35"/>
      <c r="E249" s="35"/>
      <c r="F249" s="36"/>
      <c r="G249" s="36"/>
      <c r="H249" s="36"/>
      <c r="I249" s="34"/>
      <c r="J249" s="34"/>
      <c r="K249" s="34"/>
      <c r="T249" s="21"/>
    </row>
    <row r="250" spans="1:20" x14ac:dyDescent="0.25">
      <c r="A250" s="35"/>
      <c r="B250" s="35"/>
      <c r="C250" s="35"/>
      <c r="D250" s="35"/>
      <c r="E250" s="35"/>
      <c r="F250" s="36"/>
      <c r="G250" s="36"/>
      <c r="H250" s="36"/>
      <c r="I250" s="34"/>
      <c r="J250" s="34"/>
      <c r="K250" s="34"/>
      <c r="T250" s="21"/>
    </row>
    <row r="251" spans="1:20" x14ac:dyDescent="0.25">
      <c r="A251" s="35"/>
      <c r="B251" s="35"/>
      <c r="C251" s="35"/>
      <c r="D251" s="35"/>
      <c r="E251" s="35"/>
      <c r="F251" s="36"/>
      <c r="G251" s="36"/>
      <c r="H251" s="36"/>
      <c r="I251" s="34"/>
      <c r="J251" s="34"/>
      <c r="K251" s="34"/>
      <c r="T251" s="21"/>
    </row>
    <row r="252" spans="1:20" x14ac:dyDescent="0.25">
      <c r="A252" s="35"/>
      <c r="B252" s="35"/>
      <c r="C252" s="35"/>
      <c r="D252" s="35"/>
      <c r="E252" s="35"/>
      <c r="F252" s="36"/>
      <c r="G252" s="36"/>
      <c r="H252" s="36"/>
      <c r="I252" s="34"/>
      <c r="J252" s="34"/>
      <c r="K252" s="34"/>
      <c r="T252" s="21"/>
    </row>
    <row r="253" spans="1:20" x14ac:dyDescent="0.25">
      <c r="A253" s="35"/>
      <c r="B253" s="35"/>
      <c r="C253" s="35"/>
      <c r="D253" s="35"/>
      <c r="E253" s="35"/>
      <c r="F253" s="36"/>
      <c r="G253" s="36"/>
      <c r="H253" s="36"/>
      <c r="I253" s="34"/>
      <c r="J253" s="34"/>
      <c r="K253" s="34"/>
      <c r="T253" s="21"/>
    </row>
    <row r="254" spans="1:20" x14ac:dyDescent="0.25">
      <c r="A254" s="35"/>
      <c r="B254" s="35"/>
      <c r="C254" s="35"/>
      <c r="D254" s="35"/>
      <c r="E254" s="35"/>
      <c r="F254" s="36"/>
      <c r="G254" s="36"/>
      <c r="H254" s="36"/>
      <c r="I254" s="34"/>
      <c r="J254" s="34"/>
      <c r="K254" s="34"/>
      <c r="T254" s="21"/>
    </row>
    <row r="255" spans="1:20" x14ac:dyDescent="0.25">
      <c r="A255" s="35"/>
      <c r="B255" s="35"/>
      <c r="C255" s="35"/>
      <c r="D255" s="35"/>
      <c r="E255" s="35"/>
      <c r="F255" s="36"/>
      <c r="G255" s="36"/>
      <c r="H255" s="36"/>
      <c r="I255" s="34"/>
      <c r="J255" s="34"/>
      <c r="K255" s="34"/>
      <c r="T255" s="21"/>
    </row>
    <row r="256" spans="1:20" x14ac:dyDescent="0.25">
      <c r="A256" s="35"/>
      <c r="B256" s="35"/>
      <c r="C256" s="35"/>
      <c r="D256" s="35"/>
      <c r="E256" s="35"/>
      <c r="F256" s="36"/>
      <c r="G256" s="36"/>
      <c r="H256" s="36"/>
      <c r="I256" s="34"/>
      <c r="J256" s="34"/>
      <c r="K256" s="34"/>
      <c r="T256" s="21"/>
    </row>
    <row r="257" spans="1:20" x14ac:dyDescent="0.25">
      <c r="A257" s="35"/>
      <c r="B257" s="35"/>
      <c r="C257" s="35"/>
      <c r="D257" s="35"/>
      <c r="E257" s="35"/>
      <c r="F257" s="36"/>
      <c r="G257" s="36"/>
      <c r="H257" s="36"/>
      <c r="I257" s="34"/>
      <c r="J257" s="34"/>
      <c r="K257" s="34"/>
      <c r="T257" s="21"/>
    </row>
    <row r="258" spans="1:20" x14ac:dyDescent="0.25">
      <c r="A258" s="35"/>
      <c r="B258" s="35"/>
      <c r="C258" s="35"/>
      <c r="D258" s="35"/>
      <c r="E258" s="35"/>
      <c r="F258" s="36"/>
      <c r="G258" s="36"/>
      <c r="H258" s="36"/>
      <c r="I258" s="34"/>
      <c r="J258" s="34"/>
      <c r="K258" s="34"/>
      <c r="T258" s="21"/>
    </row>
    <row r="259" spans="1:20" x14ac:dyDescent="0.25">
      <c r="A259" s="35"/>
      <c r="B259" s="35"/>
      <c r="C259" s="35"/>
      <c r="D259" s="35"/>
      <c r="E259" s="35"/>
      <c r="F259" s="36"/>
      <c r="G259" s="36"/>
      <c r="H259" s="36"/>
      <c r="I259" s="34"/>
      <c r="J259" s="34"/>
      <c r="K259" s="34"/>
      <c r="T259" s="21"/>
    </row>
    <row r="260" spans="1:20" x14ac:dyDescent="0.25">
      <c r="A260" s="35"/>
      <c r="B260" s="35"/>
      <c r="C260" s="35"/>
      <c r="D260" s="35"/>
      <c r="E260" s="35"/>
      <c r="F260" s="36"/>
      <c r="G260" s="36"/>
      <c r="H260" s="36"/>
      <c r="I260" s="34"/>
      <c r="J260" s="34"/>
      <c r="K260" s="34"/>
      <c r="T260" s="21"/>
    </row>
    <row r="261" spans="1:20" x14ac:dyDescent="0.25">
      <c r="A261" s="35"/>
      <c r="B261" s="35"/>
      <c r="C261" s="35"/>
      <c r="D261" s="35"/>
      <c r="E261" s="35"/>
      <c r="F261" s="36"/>
      <c r="G261" s="36"/>
      <c r="H261" s="36"/>
      <c r="I261" s="34"/>
      <c r="J261" s="34"/>
      <c r="K261" s="34"/>
      <c r="T261" s="21"/>
    </row>
    <row r="262" spans="1:20" x14ac:dyDescent="0.25">
      <c r="A262" s="35"/>
      <c r="B262" s="35"/>
      <c r="C262" s="35"/>
      <c r="D262" s="35"/>
      <c r="E262" s="35"/>
      <c r="F262" s="36"/>
      <c r="G262" s="36"/>
      <c r="H262" s="36"/>
      <c r="I262" s="34"/>
      <c r="J262" s="34"/>
      <c r="K262" s="34"/>
      <c r="T262" s="21"/>
    </row>
    <row r="263" spans="1:20" x14ac:dyDescent="0.25">
      <c r="A263" s="35"/>
      <c r="B263" s="35"/>
      <c r="C263" s="35"/>
      <c r="D263" s="35"/>
      <c r="E263" s="35"/>
      <c r="F263" s="36"/>
      <c r="G263" s="36"/>
      <c r="H263" s="36"/>
      <c r="I263" s="34"/>
      <c r="J263" s="34"/>
      <c r="K263" s="34"/>
      <c r="T263" s="21"/>
    </row>
    <row r="264" spans="1:20" x14ac:dyDescent="0.25">
      <c r="A264" s="35"/>
      <c r="B264" s="35"/>
      <c r="C264" s="35"/>
      <c r="D264" s="35"/>
      <c r="E264" s="35"/>
      <c r="F264" s="36"/>
      <c r="G264" s="36"/>
      <c r="H264" s="36"/>
      <c r="I264" s="34"/>
      <c r="J264" s="34"/>
      <c r="K264" s="34"/>
      <c r="T264" s="21"/>
    </row>
    <row r="265" spans="1:20" x14ac:dyDescent="0.25">
      <c r="A265" s="35"/>
      <c r="B265" s="35"/>
      <c r="C265" s="35"/>
      <c r="D265" s="35"/>
      <c r="E265" s="35"/>
      <c r="F265" s="36"/>
      <c r="G265" s="36"/>
      <c r="H265" s="36"/>
      <c r="I265" s="34"/>
      <c r="J265" s="34"/>
      <c r="K265" s="34"/>
      <c r="T265" s="21"/>
    </row>
    <row r="266" spans="1:20" x14ac:dyDescent="0.25">
      <c r="A266" s="35"/>
      <c r="B266" s="35"/>
      <c r="C266" s="35"/>
      <c r="D266" s="35"/>
      <c r="E266" s="35"/>
      <c r="F266" s="36"/>
      <c r="G266" s="36"/>
      <c r="H266" s="36"/>
      <c r="I266" s="34"/>
      <c r="J266" s="34"/>
      <c r="K266" s="34"/>
      <c r="T266" s="21"/>
    </row>
    <row r="267" spans="1:20" x14ac:dyDescent="0.25">
      <c r="A267" s="35"/>
      <c r="B267" s="35"/>
      <c r="C267" s="35"/>
      <c r="D267" s="35"/>
      <c r="E267" s="35"/>
      <c r="F267" s="36"/>
      <c r="G267" s="36"/>
      <c r="H267" s="36"/>
      <c r="I267" s="34"/>
      <c r="J267" s="34"/>
      <c r="K267" s="34"/>
      <c r="T267" s="21"/>
    </row>
    <row r="268" spans="1:20" x14ac:dyDescent="0.25">
      <c r="A268" s="35"/>
      <c r="B268" s="35"/>
      <c r="C268" s="35"/>
      <c r="D268" s="35"/>
      <c r="E268" s="35"/>
      <c r="F268" s="36"/>
      <c r="G268" s="36"/>
      <c r="H268" s="36"/>
      <c r="I268" s="34"/>
      <c r="J268" s="34"/>
      <c r="K268" s="34"/>
      <c r="T268" s="21"/>
    </row>
    <row r="269" spans="1:20" x14ac:dyDescent="0.25">
      <c r="A269" s="35"/>
      <c r="B269" s="35"/>
      <c r="C269" s="35"/>
      <c r="D269" s="35"/>
      <c r="E269" s="35"/>
      <c r="F269" s="36"/>
      <c r="G269" s="36"/>
      <c r="H269" s="36"/>
      <c r="I269" s="34"/>
      <c r="J269" s="34"/>
      <c r="K269" s="34"/>
      <c r="T269" s="21"/>
    </row>
    <row r="270" spans="1:20" x14ac:dyDescent="0.25">
      <c r="A270" s="35"/>
      <c r="B270" s="35"/>
      <c r="C270" s="35"/>
      <c r="D270" s="35"/>
      <c r="E270" s="35"/>
      <c r="F270" s="36"/>
      <c r="G270" s="36"/>
      <c r="H270" s="36"/>
      <c r="I270" s="36"/>
      <c r="J270" s="36"/>
      <c r="K270" s="36"/>
    </row>
    <row r="271" spans="1:20" x14ac:dyDescent="0.25">
      <c r="A271" s="35"/>
      <c r="B271" s="35"/>
      <c r="C271" s="35"/>
      <c r="D271" s="35"/>
      <c r="E271" s="35"/>
      <c r="F271" s="36"/>
      <c r="G271" s="36"/>
      <c r="H271" s="36"/>
      <c r="I271" s="36"/>
      <c r="J271" s="36"/>
      <c r="K271" s="36"/>
    </row>
    <row r="272" spans="1:20" x14ac:dyDescent="0.25">
      <c r="A272" s="35"/>
      <c r="B272" s="35"/>
      <c r="C272" s="35"/>
      <c r="D272" s="35"/>
      <c r="E272" s="35"/>
      <c r="F272" s="36"/>
      <c r="G272" s="36"/>
      <c r="H272" s="36"/>
      <c r="I272" s="36"/>
      <c r="J272" s="36"/>
      <c r="K272" s="36"/>
    </row>
    <row r="273" spans="1:11" x14ac:dyDescent="0.25">
      <c r="A273" s="35"/>
      <c r="B273" s="35"/>
      <c r="C273" s="35"/>
      <c r="D273" s="35"/>
      <c r="E273" s="35"/>
      <c r="F273" s="36"/>
      <c r="G273" s="36"/>
      <c r="H273" s="36"/>
      <c r="I273" s="36"/>
      <c r="J273" s="36"/>
      <c r="K273" s="36"/>
    </row>
    <row r="274" spans="1:11" x14ac:dyDescent="0.25">
      <c r="A274" s="35"/>
      <c r="B274" s="35"/>
      <c r="C274" s="35"/>
      <c r="D274" s="35"/>
      <c r="E274" s="35"/>
      <c r="F274" s="36"/>
      <c r="G274" s="36"/>
      <c r="H274" s="36"/>
      <c r="I274" s="36"/>
      <c r="J274" s="36"/>
      <c r="K274" s="36"/>
    </row>
    <row r="275" spans="1:11" x14ac:dyDescent="0.25">
      <c r="A275" s="35"/>
      <c r="B275" s="35"/>
      <c r="C275" s="35"/>
      <c r="D275" s="35"/>
      <c r="E275" s="35"/>
      <c r="F275" s="36"/>
      <c r="G275" s="36"/>
      <c r="H275" s="36"/>
      <c r="I275" s="36"/>
      <c r="J275" s="36"/>
      <c r="K275" s="36"/>
    </row>
    <row r="276" spans="1:11" x14ac:dyDescent="0.25">
      <c r="A276" s="35"/>
      <c r="B276" s="35"/>
      <c r="C276" s="35"/>
      <c r="D276" s="35"/>
      <c r="E276" s="35"/>
      <c r="F276" s="36"/>
      <c r="G276" s="36"/>
      <c r="H276" s="36"/>
      <c r="I276" s="36"/>
      <c r="J276" s="36"/>
      <c r="K276" s="36"/>
    </row>
    <row r="277" spans="1:11" x14ac:dyDescent="0.25">
      <c r="A277" s="35"/>
      <c r="B277" s="35"/>
      <c r="C277" s="35"/>
      <c r="D277" s="35"/>
      <c r="E277" s="35"/>
      <c r="F277" s="36"/>
      <c r="G277" s="36"/>
      <c r="H277" s="36"/>
      <c r="I277" s="36"/>
      <c r="J277" s="36"/>
      <c r="K277" s="36"/>
    </row>
    <row r="278" spans="1:11" x14ac:dyDescent="0.25">
      <c r="A278" s="35"/>
      <c r="B278" s="35"/>
      <c r="C278" s="35"/>
      <c r="D278" s="35"/>
      <c r="E278" s="35"/>
      <c r="F278" s="36"/>
      <c r="G278" s="36"/>
      <c r="H278" s="36"/>
      <c r="I278" s="36"/>
      <c r="J278" s="36"/>
      <c r="K278" s="36"/>
    </row>
    <row r="279" spans="1:11" x14ac:dyDescent="0.25">
      <c r="A279" s="35"/>
      <c r="B279" s="35"/>
      <c r="C279" s="35"/>
      <c r="D279" s="35"/>
      <c r="E279" s="35"/>
      <c r="F279" s="36"/>
      <c r="G279" s="36"/>
      <c r="H279" s="36"/>
      <c r="I279" s="36"/>
      <c r="J279" s="36"/>
      <c r="K279" s="36"/>
    </row>
    <row r="280" spans="1:11" x14ac:dyDescent="0.25">
      <c r="A280" s="35"/>
      <c r="B280" s="35"/>
      <c r="C280" s="35"/>
      <c r="D280" s="35"/>
      <c r="E280" s="35"/>
      <c r="F280" s="36"/>
      <c r="G280" s="36"/>
      <c r="H280" s="36"/>
      <c r="I280" s="36"/>
      <c r="J280" s="36"/>
      <c r="K280" s="36"/>
    </row>
    <row r="281" spans="1:11" x14ac:dyDescent="0.25">
      <c r="A281" s="35"/>
      <c r="B281" s="35"/>
      <c r="C281" s="35"/>
      <c r="D281" s="35"/>
      <c r="E281" s="35"/>
      <c r="F281" s="36"/>
      <c r="G281" s="36"/>
      <c r="H281" s="36"/>
      <c r="I281" s="36"/>
      <c r="J281" s="36"/>
      <c r="K281" s="36"/>
    </row>
    <row r="282" spans="1:11" x14ac:dyDescent="0.25">
      <c r="A282" s="35"/>
      <c r="B282" s="35"/>
      <c r="C282" s="35"/>
      <c r="D282" s="35"/>
      <c r="E282" s="35"/>
      <c r="F282" s="36"/>
      <c r="G282" s="36"/>
      <c r="H282" s="36"/>
      <c r="I282" s="36"/>
      <c r="J282" s="36"/>
      <c r="K282" s="36"/>
    </row>
    <row r="283" spans="1:11" x14ac:dyDescent="0.25">
      <c r="A283" s="35"/>
      <c r="B283" s="35"/>
      <c r="C283" s="35"/>
      <c r="D283" s="35"/>
      <c r="E283" s="35"/>
      <c r="F283" s="36"/>
      <c r="G283" s="36"/>
      <c r="H283" s="36"/>
      <c r="I283" s="36"/>
      <c r="J283" s="36"/>
      <c r="K283" s="36"/>
    </row>
    <row r="284" spans="1:11" x14ac:dyDescent="0.25">
      <c r="A284" s="35"/>
      <c r="B284" s="35"/>
      <c r="C284" s="35"/>
      <c r="D284" s="35"/>
      <c r="E284" s="35"/>
      <c r="F284" s="36"/>
      <c r="G284" s="36"/>
      <c r="H284" s="36"/>
      <c r="I284" s="36"/>
      <c r="J284" s="36"/>
      <c r="K284" s="36"/>
    </row>
    <row r="285" spans="1:11" x14ac:dyDescent="0.25">
      <c r="A285" s="35"/>
      <c r="B285" s="35"/>
      <c r="C285" s="35"/>
      <c r="D285" s="35"/>
      <c r="E285" s="35"/>
      <c r="F285" s="36"/>
      <c r="G285" s="36"/>
      <c r="H285" s="36"/>
      <c r="I285" s="36"/>
      <c r="J285" s="36"/>
      <c r="K285" s="36"/>
    </row>
    <row r="286" spans="1:11" x14ac:dyDescent="0.25">
      <c r="A286" s="35"/>
      <c r="B286" s="35"/>
      <c r="C286" s="35"/>
      <c r="D286" s="35"/>
      <c r="E286" s="35"/>
      <c r="F286" s="36"/>
      <c r="G286" s="36"/>
      <c r="H286" s="36"/>
      <c r="I286" s="36"/>
      <c r="J286" s="36"/>
      <c r="K286" s="36"/>
    </row>
    <row r="287" spans="1:11" x14ac:dyDescent="0.25">
      <c r="A287" s="35"/>
      <c r="B287" s="35"/>
      <c r="C287" s="35"/>
      <c r="D287" s="35"/>
      <c r="E287" s="35"/>
      <c r="F287" s="36"/>
      <c r="G287" s="36"/>
      <c r="H287" s="36"/>
      <c r="I287" s="36"/>
      <c r="J287" s="36"/>
      <c r="K287" s="36"/>
    </row>
    <row r="288" spans="1:11" x14ac:dyDescent="0.25">
      <c r="A288" s="35"/>
      <c r="B288" s="35"/>
      <c r="C288" s="35"/>
      <c r="D288" s="35"/>
      <c r="E288" s="35"/>
      <c r="F288" s="36"/>
      <c r="G288" s="36"/>
      <c r="H288" s="36"/>
      <c r="I288" s="36"/>
      <c r="J288" s="36"/>
      <c r="K288" s="36"/>
    </row>
    <row r="289" spans="1:11" x14ac:dyDescent="0.25">
      <c r="A289" s="35"/>
      <c r="B289" s="35"/>
      <c r="C289" s="35"/>
      <c r="D289" s="35"/>
      <c r="E289" s="35"/>
      <c r="F289" s="36"/>
      <c r="G289" s="36"/>
      <c r="H289" s="36"/>
      <c r="I289" s="36"/>
      <c r="J289" s="36"/>
      <c r="K289" s="36"/>
    </row>
    <row r="290" spans="1:11" x14ac:dyDescent="0.25">
      <c r="A290" s="35"/>
      <c r="B290" s="35"/>
      <c r="C290" s="35"/>
      <c r="D290" s="35"/>
      <c r="E290" s="35"/>
      <c r="F290" s="36"/>
      <c r="G290" s="36"/>
      <c r="H290" s="36"/>
      <c r="I290" s="36"/>
      <c r="J290" s="36"/>
      <c r="K290" s="36"/>
    </row>
    <row r="291" spans="1:11" x14ac:dyDescent="0.25">
      <c r="A291" s="35"/>
      <c r="B291" s="35"/>
      <c r="C291" s="35"/>
      <c r="D291" s="35"/>
      <c r="E291" s="35"/>
      <c r="F291" s="36"/>
      <c r="G291" s="36"/>
      <c r="H291" s="36"/>
      <c r="I291" s="36"/>
      <c r="J291" s="36"/>
      <c r="K291" s="36"/>
    </row>
    <row r="292" spans="1:11" x14ac:dyDescent="0.25">
      <c r="A292" s="35"/>
      <c r="B292" s="35"/>
      <c r="C292" s="35"/>
      <c r="D292" s="35"/>
      <c r="E292" s="35"/>
      <c r="F292" s="36"/>
      <c r="G292" s="36"/>
      <c r="H292" s="36"/>
      <c r="I292" s="36"/>
      <c r="J292" s="36"/>
      <c r="K292" s="36"/>
    </row>
    <row r="293" spans="1:11" x14ac:dyDescent="0.25">
      <c r="A293" s="35"/>
      <c r="B293" s="35"/>
      <c r="C293" s="35"/>
      <c r="D293" s="35"/>
      <c r="E293" s="35"/>
      <c r="F293" s="36"/>
      <c r="G293" s="36"/>
      <c r="H293" s="36"/>
      <c r="I293" s="36"/>
      <c r="J293" s="36"/>
      <c r="K293" s="36"/>
    </row>
    <row r="294" spans="1:11" x14ac:dyDescent="0.25">
      <c r="A294" s="35"/>
      <c r="B294" s="35"/>
      <c r="C294" s="35"/>
      <c r="D294" s="35"/>
      <c r="E294" s="35"/>
      <c r="F294" s="36"/>
      <c r="G294" s="36"/>
      <c r="H294" s="36"/>
      <c r="I294" s="36"/>
      <c r="J294" s="36"/>
      <c r="K294" s="36"/>
    </row>
    <row r="295" spans="1:11" x14ac:dyDescent="0.25">
      <c r="A295" s="35"/>
      <c r="B295" s="35"/>
      <c r="C295" s="35"/>
      <c r="D295" s="35"/>
      <c r="E295" s="35"/>
      <c r="F295" s="36"/>
      <c r="G295" s="36"/>
      <c r="H295" s="36"/>
      <c r="I295" s="36"/>
      <c r="J295" s="36"/>
      <c r="K295" s="36"/>
    </row>
    <row r="296" spans="1:11" x14ac:dyDescent="0.25">
      <c r="A296" s="35"/>
      <c r="B296" s="35"/>
      <c r="C296" s="35"/>
      <c r="D296" s="35"/>
      <c r="E296" s="35"/>
      <c r="F296" s="36"/>
      <c r="G296" s="36"/>
      <c r="H296" s="36"/>
      <c r="I296" s="36"/>
      <c r="J296" s="36"/>
      <c r="K296" s="36"/>
    </row>
    <row r="297" spans="1:11" x14ac:dyDescent="0.25">
      <c r="A297" s="35"/>
      <c r="B297" s="35"/>
      <c r="C297" s="35"/>
      <c r="D297" s="35"/>
      <c r="E297" s="35"/>
      <c r="F297" s="36"/>
      <c r="G297" s="36"/>
      <c r="H297" s="36"/>
      <c r="I297" s="36"/>
      <c r="J297" s="36"/>
      <c r="K297" s="36"/>
    </row>
    <row r="298" spans="1:11" x14ac:dyDescent="0.25">
      <c r="A298" s="35"/>
      <c r="B298" s="35"/>
      <c r="C298" s="35"/>
      <c r="D298" s="35"/>
      <c r="E298" s="35"/>
      <c r="F298" s="36"/>
      <c r="G298" s="36"/>
      <c r="H298" s="36"/>
      <c r="I298" s="36"/>
      <c r="J298" s="36"/>
      <c r="K298" s="36"/>
    </row>
    <row r="299" spans="1:11" x14ac:dyDescent="0.25">
      <c r="A299" s="35"/>
      <c r="B299" s="35"/>
      <c r="C299" s="35"/>
      <c r="D299" s="35"/>
      <c r="E299" s="35"/>
      <c r="F299" s="36"/>
      <c r="G299" s="36"/>
      <c r="H299" s="36"/>
      <c r="I299" s="36"/>
      <c r="J299" s="36"/>
      <c r="K299" s="36"/>
    </row>
    <row r="300" spans="1:11" x14ac:dyDescent="0.25">
      <c r="A300" s="35"/>
      <c r="B300" s="35"/>
      <c r="C300" s="35"/>
      <c r="D300" s="35"/>
      <c r="E300" s="35"/>
      <c r="F300" s="36"/>
      <c r="G300" s="36"/>
      <c r="H300" s="36"/>
      <c r="I300" s="36"/>
      <c r="J300" s="36"/>
      <c r="K300" s="36"/>
    </row>
    <row r="301" spans="1:11" x14ac:dyDescent="0.25">
      <c r="A301" s="35"/>
      <c r="B301" s="35"/>
      <c r="C301" s="35"/>
      <c r="D301" s="35"/>
      <c r="E301" s="35"/>
      <c r="F301" s="36"/>
      <c r="G301" s="36"/>
      <c r="H301" s="36"/>
      <c r="I301" s="36"/>
      <c r="J301" s="36"/>
      <c r="K301" s="36"/>
    </row>
    <row r="302" spans="1:11" x14ac:dyDescent="0.25">
      <c r="A302" s="35"/>
      <c r="B302" s="35"/>
      <c r="C302" s="35"/>
      <c r="D302" s="35"/>
      <c r="E302" s="35"/>
      <c r="F302" s="36"/>
      <c r="G302" s="36"/>
      <c r="H302" s="36"/>
      <c r="I302" s="36"/>
      <c r="J302" s="36"/>
      <c r="K302" s="36"/>
    </row>
    <row r="303" spans="1:11" x14ac:dyDescent="0.25">
      <c r="A303" s="35"/>
      <c r="B303" s="35"/>
      <c r="C303" s="35"/>
      <c r="D303" s="35"/>
      <c r="E303" s="35"/>
      <c r="F303" s="36"/>
      <c r="G303" s="36"/>
      <c r="H303" s="36"/>
      <c r="I303" s="36"/>
      <c r="J303" s="36"/>
      <c r="K303" s="36"/>
    </row>
    <row r="304" spans="1:11" x14ac:dyDescent="0.25">
      <c r="A304" s="35"/>
      <c r="B304" s="35"/>
      <c r="C304" s="35"/>
      <c r="D304" s="35"/>
      <c r="E304" s="35"/>
      <c r="F304" s="36"/>
      <c r="G304" s="36"/>
      <c r="H304" s="36"/>
      <c r="I304" s="36"/>
      <c r="J304" s="36"/>
      <c r="K304" s="36"/>
    </row>
    <row r="305" spans="1:11" x14ac:dyDescent="0.25">
      <c r="A305" s="35"/>
      <c r="B305" s="35"/>
      <c r="C305" s="35"/>
      <c r="D305" s="35"/>
      <c r="E305" s="35"/>
      <c r="F305" s="36"/>
      <c r="G305" s="36"/>
      <c r="H305" s="36"/>
      <c r="I305" s="36"/>
      <c r="J305" s="36"/>
      <c r="K305" s="36"/>
    </row>
    <row r="306" spans="1:11" x14ac:dyDescent="0.25">
      <c r="A306" s="35"/>
      <c r="B306" s="35"/>
      <c r="C306" s="35"/>
      <c r="D306" s="35"/>
      <c r="E306" s="35"/>
      <c r="F306" s="36"/>
      <c r="G306" s="36"/>
      <c r="H306" s="36"/>
      <c r="I306" s="36"/>
      <c r="J306" s="36"/>
      <c r="K306" s="36"/>
    </row>
    <row r="307" spans="1:11" x14ac:dyDescent="0.25">
      <c r="A307" s="35"/>
      <c r="B307" s="35"/>
      <c r="C307" s="35"/>
      <c r="D307" s="35"/>
      <c r="E307" s="35"/>
      <c r="F307" s="36"/>
      <c r="G307" s="36"/>
      <c r="H307" s="36"/>
      <c r="I307" s="36"/>
      <c r="J307" s="36"/>
      <c r="K307" s="36"/>
    </row>
    <row r="308" spans="1:11" x14ac:dyDescent="0.25">
      <c r="A308" s="35"/>
      <c r="B308" s="35"/>
      <c r="C308" s="35"/>
      <c r="D308" s="35"/>
      <c r="E308" s="35"/>
      <c r="F308" s="36"/>
      <c r="G308" s="36"/>
      <c r="H308" s="36"/>
      <c r="I308" s="36"/>
      <c r="J308" s="36"/>
      <c r="K308" s="36"/>
    </row>
    <row r="309" spans="1:11" x14ac:dyDescent="0.25">
      <c r="A309" s="35"/>
      <c r="B309" s="35"/>
      <c r="C309" s="35"/>
      <c r="D309" s="35"/>
      <c r="E309" s="35"/>
      <c r="F309" s="36"/>
      <c r="G309" s="36"/>
      <c r="H309" s="36"/>
      <c r="I309" s="36"/>
      <c r="J309" s="36"/>
      <c r="K309" s="36"/>
    </row>
    <row r="310" spans="1:11" x14ac:dyDescent="0.25">
      <c r="A310" s="35"/>
      <c r="B310" s="35"/>
      <c r="C310" s="35"/>
      <c r="D310" s="35"/>
      <c r="E310" s="35"/>
      <c r="F310" s="36"/>
      <c r="G310" s="36"/>
      <c r="H310" s="36"/>
      <c r="I310" s="36"/>
      <c r="J310" s="36"/>
      <c r="K310" s="36"/>
    </row>
  </sheetData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</sheetPr>
  <dimension ref="A1:X140"/>
  <sheetViews>
    <sheetView workbookViewId="0">
      <selection activeCell="J13" sqref="J13"/>
    </sheetView>
  </sheetViews>
  <sheetFormatPr defaultRowHeight="19.5" x14ac:dyDescent="0.3"/>
  <cols>
    <col min="1" max="1" width="26.85546875" style="45" customWidth="1"/>
    <col min="2" max="2" width="9.7109375" style="45" customWidth="1"/>
    <col min="3" max="3" width="9.140625" style="45" customWidth="1"/>
    <col min="4" max="4" width="10.42578125" style="45" customWidth="1"/>
    <col min="5" max="5" width="9.140625" style="45" customWidth="1"/>
    <col min="6" max="8" width="9.42578125" style="45" customWidth="1"/>
    <col min="9" max="9" width="8.7109375" style="45" customWidth="1"/>
    <col min="10" max="11" width="10.28515625" style="45" customWidth="1"/>
    <col min="12" max="12" width="16.140625" style="45" customWidth="1"/>
    <col min="13" max="13" width="15.7109375" style="45" customWidth="1"/>
    <col min="14" max="14" width="15.5703125" style="45" customWidth="1"/>
    <col min="15" max="15" width="9.7109375" style="45" bestFit="1" customWidth="1"/>
    <col min="16" max="19" width="9.7109375" style="45" customWidth="1"/>
    <col min="20" max="20" width="14" style="48" customWidth="1"/>
    <col min="21" max="21" width="15.5703125" style="57" customWidth="1"/>
    <col min="22" max="22" width="16.140625" style="45" customWidth="1"/>
    <col min="23" max="23" width="14.42578125" style="93" customWidth="1"/>
    <col min="24" max="16384" width="9.140625" style="93"/>
  </cols>
  <sheetData>
    <row r="1" spans="1:23" x14ac:dyDescent="0.3">
      <c r="A1" s="151" t="s">
        <v>44</v>
      </c>
      <c r="B1" s="206"/>
      <c r="C1" s="206"/>
      <c r="D1" s="206"/>
      <c r="E1" s="206"/>
      <c r="F1" s="206"/>
    </row>
    <row r="2" spans="1:23" ht="14.25" customHeight="1" x14ac:dyDescent="0.3"/>
    <row r="3" spans="1:23" x14ac:dyDescent="0.3">
      <c r="A3" s="194" t="s">
        <v>136</v>
      </c>
      <c r="B3" s="194"/>
      <c r="C3" s="194"/>
      <c r="D3" s="194"/>
      <c r="E3" s="194"/>
    </row>
    <row r="4" spans="1:23" ht="15.75" customHeight="1" x14ac:dyDescent="0.3">
      <c r="A4" s="152"/>
      <c r="B4" s="152"/>
      <c r="C4" s="152"/>
      <c r="D4" s="152"/>
      <c r="E4" s="152"/>
      <c r="F4" s="249"/>
      <c r="G4" s="249"/>
      <c r="H4" s="249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53"/>
      <c r="U4" s="250"/>
      <c r="V4" s="192"/>
    </row>
    <row r="5" spans="1:23" ht="39" x14ac:dyDescent="0.3">
      <c r="A5" s="313" t="s">
        <v>45</v>
      </c>
      <c r="B5" s="314" t="s">
        <v>71</v>
      </c>
      <c r="C5" s="314" t="s">
        <v>76</v>
      </c>
      <c r="D5" s="314" t="s">
        <v>77</v>
      </c>
      <c r="E5" s="314" t="s">
        <v>78</v>
      </c>
      <c r="F5" s="314" t="s">
        <v>80</v>
      </c>
      <c r="G5" s="314" t="s">
        <v>102</v>
      </c>
      <c r="H5" s="314" t="s">
        <v>104</v>
      </c>
      <c r="I5" s="314" t="s">
        <v>105</v>
      </c>
      <c r="J5" s="317" t="s">
        <v>118</v>
      </c>
      <c r="K5" s="317" t="s">
        <v>126</v>
      </c>
      <c r="L5" s="311" t="s">
        <v>131</v>
      </c>
      <c r="M5" s="312" t="s">
        <v>132</v>
      </c>
      <c r="N5" s="312" t="s">
        <v>133</v>
      </c>
      <c r="O5" s="177"/>
      <c r="P5" s="203"/>
      <c r="Q5" s="203"/>
      <c r="R5" s="203"/>
      <c r="S5" s="203"/>
      <c r="T5" s="158"/>
      <c r="U5" s="158"/>
      <c r="V5" s="158"/>
      <c r="W5" s="158"/>
    </row>
    <row r="6" spans="1:23" x14ac:dyDescent="0.3">
      <c r="A6" s="157" t="s">
        <v>46</v>
      </c>
      <c r="B6" s="195">
        <v>666.43067997493699</v>
      </c>
      <c r="C6" s="195">
        <v>660.60264566439173</v>
      </c>
      <c r="D6" s="195">
        <v>644.45928585644833</v>
      </c>
      <c r="E6" s="195">
        <v>633.54656258470777</v>
      </c>
      <c r="F6" s="195">
        <v>635.79190428001323</v>
      </c>
      <c r="G6" s="195">
        <v>660.30140920031897</v>
      </c>
      <c r="H6" s="195">
        <v>855.74820825090831</v>
      </c>
      <c r="I6" s="195">
        <v>724.15435946040088</v>
      </c>
      <c r="J6" s="195">
        <v>695.16739403236454</v>
      </c>
      <c r="K6" s="195">
        <v>662.549095467092</v>
      </c>
      <c r="L6" s="143">
        <f>K6/K$6*100</f>
        <v>100</v>
      </c>
      <c r="M6" s="144">
        <f>K6/J6-1</f>
        <v>-4.6921502425578354E-2</v>
      </c>
      <c r="N6" s="144">
        <f>K6/G6-1</f>
        <v>3.4040306978826429E-3</v>
      </c>
      <c r="O6" s="179"/>
      <c r="P6" s="101"/>
      <c r="Q6" s="101"/>
      <c r="R6" s="101"/>
      <c r="S6" s="101"/>
      <c r="T6" s="101"/>
      <c r="U6" s="101"/>
      <c r="V6" s="101"/>
      <c r="W6" s="101"/>
    </row>
    <row r="7" spans="1:23" ht="12" customHeight="1" x14ac:dyDescent="0.3">
      <c r="A7" s="176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45"/>
      <c r="M7" s="197"/>
      <c r="N7" s="146"/>
      <c r="O7" s="93"/>
      <c r="P7" s="101"/>
      <c r="Q7" s="101"/>
      <c r="R7" s="101"/>
      <c r="S7" s="101"/>
      <c r="T7" s="101"/>
      <c r="U7" s="101"/>
      <c r="V7" s="101"/>
      <c r="W7" s="101"/>
    </row>
    <row r="8" spans="1:23" x14ac:dyDescent="0.3">
      <c r="A8" s="45" t="s">
        <v>29</v>
      </c>
      <c r="B8" s="79">
        <v>120.15471583909019</v>
      </c>
      <c r="C8" s="79">
        <v>107.99240659327559</v>
      </c>
      <c r="D8" s="79">
        <v>101.19212714095856</v>
      </c>
      <c r="E8" s="79">
        <v>101.52388168272459</v>
      </c>
      <c r="F8" s="79">
        <v>117.9879338716124</v>
      </c>
      <c r="G8" s="79">
        <v>112.18556829156866</v>
      </c>
      <c r="H8" s="79">
        <v>171.50501598322066</v>
      </c>
      <c r="I8" s="79">
        <v>112.44130781155967</v>
      </c>
      <c r="J8" s="79">
        <v>127.73766885400158</v>
      </c>
      <c r="K8" s="79">
        <v>107.85459042865533</v>
      </c>
      <c r="L8" s="145">
        <f t="shared" ref="L8:L27" si="0">K8/K$6*100</f>
        <v>16.27873182026136</v>
      </c>
      <c r="M8" s="147">
        <f t="shared" ref="M8:M27" si="1">K8/J8-1</f>
        <v>-0.15565556036623562</v>
      </c>
      <c r="N8" s="147">
        <f t="shared" ref="N8:N27" si="2">K8/G8-1</f>
        <v>-3.8605481336576042E-2</v>
      </c>
      <c r="O8" s="93"/>
      <c r="P8" s="101"/>
      <c r="Q8" s="101"/>
      <c r="R8" s="101"/>
      <c r="S8" s="101"/>
      <c r="T8" s="101"/>
      <c r="U8" s="101"/>
      <c r="V8" s="101"/>
      <c r="W8" s="101"/>
    </row>
    <row r="9" spans="1:23" x14ac:dyDescent="0.3">
      <c r="A9" s="45" t="s">
        <v>24</v>
      </c>
      <c r="B9" s="79">
        <v>94.874972164801534</v>
      </c>
      <c r="C9" s="79">
        <v>85.575145440661558</v>
      </c>
      <c r="D9" s="79">
        <v>86.166754981240416</v>
      </c>
      <c r="E9" s="79">
        <v>62.879922060928486</v>
      </c>
      <c r="F9" s="79">
        <v>82.413958070128189</v>
      </c>
      <c r="G9" s="79">
        <v>72.643341013873453</v>
      </c>
      <c r="H9" s="79">
        <v>82.28321604192864</v>
      </c>
      <c r="I9" s="79">
        <v>78.723187564627224</v>
      </c>
      <c r="J9" s="79">
        <v>73.241879118210122</v>
      </c>
      <c r="K9" s="79">
        <v>73.35541418412889</v>
      </c>
      <c r="L9" s="145">
        <f t="shared" si="0"/>
        <v>11.071694865482216</v>
      </c>
      <c r="M9" s="147">
        <f t="shared" si="1"/>
        <v>1.5501386267755546E-3</v>
      </c>
      <c r="N9" s="147">
        <f t="shared" si="2"/>
        <v>9.8023185651585631E-3</v>
      </c>
      <c r="O9" s="93"/>
      <c r="P9" s="101"/>
      <c r="Q9" s="101"/>
      <c r="R9" s="101"/>
      <c r="S9" s="101"/>
      <c r="T9" s="101"/>
      <c r="U9" s="101"/>
      <c r="V9" s="101"/>
      <c r="W9" s="101"/>
    </row>
    <row r="10" spans="1:23" x14ac:dyDescent="0.3">
      <c r="A10" s="45" t="s">
        <v>40</v>
      </c>
      <c r="B10" s="79">
        <v>63.959893590077989</v>
      </c>
      <c r="C10" s="79">
        <v>72.771051406595106</v>
      </c>
      <c r="D10" s="79">
        <v>84.460777347472089</v>
      </c>
      <c r="E10" s="79">
        <v>94.626514853392422</v>
      </c>
      <c r="F10" s="79">
        <v>64.439391722283588</v>
      </c>
      <c r="G10" s="79">
        <v>50.491784852580849</v>
      </c>
      <c r="H10" s="79">
        <v>81.297717772910715</v>
      </c>
      <c r="I10" s="79">
        <v>73.177017752514388</v>
      </c>
      <c r="J10" s="79">
        <v>67.256965013778157</v>
      </c>
      <c r="K10" s="79">
        <v>68.403456775514229</v>
      </c>
      <c r="L10" s="145">
        <f t="shared" si="0"/>
        <v>10.324284984087152</v>
      </c>
      <c r="M10" s="147">
        <f t="shared" si="1"/>
        <v>1.7046439153197035E-2</v>
      </c>
      <c r="N10" s="147">
        <f t="shared" si="2"/>
        <v>0.35474428117820511</v>
      </c>
      <c r="O10" s="93"/>
      <c r="P10" s="101"/>
      <c r="Q10" s="101"/>
      <c r="R10" s="101"/>
      <c r="S10" s="101"/>
      <c r="T10" s="101"/>
      <c r="U10" s="101"/>
      <c r="V10" s="101"/>
      <c r="W10" s="101"/>
    </row>
    <row r="11" spans="1:23" x14ac:dyDescent="0.3">
      <c r="A11" s="45" t="s">
        <v>31</v>
      </c>
      <c r="B11" s="79">
        <v>48.663632866437709</v>
      </c>
      <c r="C11" s="79">
        <v>49.711717441953162</v>
      </c>
      <c r="D11" s="79">
        <v>53.679848737465946</v>
      </c>
      <c r="E11" s="79">
        <v>52.341491818608475</v>
      </c>
      <c r="F11" s="79">
        <v>48.028107501259697</v>
      </c>
      <c r="G11" s="79">
        <v>46.402421132827783</v>
      </c>
      <c r="H11" s="79">
        <v>57.264051756790408</v>
      </c>
      <c r="I11" s="79">
        <v>58.013413732379846</v>
      </c>
      <c r="J11" s="79">
        <v>55.567224949065505</v>
      </c>
      <c r="K11" s="79">
        <v>59.396699856121032</v>
      </c>
      <c r="L11" s="145">
        <f t="shared" si="0"/>
        <v>8.9648752466029435</v>
      </c>
      <c r="M11" s="147">
        <f t="shared" si="1"/>
        <v>6.8916072569140008E-2</v>
      </c>
      <c r="N11" s="147">
        <f t="shared" si="2"/>
        <v>0.28003449833138849</v>
      </c>
      <c r="O11" s="93"/>
      <c r="P11" s="101"/>
      <c r="Q11" s="101"/>
      <c r="R11" s="101"/>
      <c r="S11" s="101"/>
      <c r="T11" s="101"/>
      <c r="U11" s="101"/>
      <c r="V11" s="101"/>
      <c r="W11" s="101"/>
    </row>
    <row r="12" spans="1:23" x14ac:dyDescent="0.3">
      <c r="A12" s="45" t="s">
        <v>25</v>
      </c>
      <c r="B12" s="79">
        <v>41.665336255747121</v>
      </c>
      <c r="C12" s="79">
        <v>41.433330973460166</v>
      </c>
      <c r="D12" s="79">
        <v>41.850154763447854</v>
      </c>
      <c r="E12" s="79">
        <v>35.251362935771461</v>
      </c>
      <c r="F12" s="79">
        <v>35.36956199234681</v>
      </c>
      <c r="G12" s="79">
        <v>40.516771556866097</v>
      </c>
      <c r="H12" s="79">
        <v>43.937912093564456</v>
      </c>
      <c r="I12" s="79">
        <v>37.951828668735814</v>
      </c>
      <c r="J12" s="79">
        <v>37.991522168588801</v>
      </c>
      <c r="K12" s="79">
        <v>40.294420018374645</v>
      </c>
      <c r="L12" s="145">
        <f t="shared" si="0"/>
        <v>6.0817259119442895</v>
      </c>
      <c r="M12" s="147">
        <f t="shared" si="1"/>
        <v>6.0616098496044657E-2</v>
      </c>
      <c r="N12" s="147">
        <f t="shared" si="2"/>
        <v>-5.487888840782329E-3</v>
      </c>
      <c r="O12" s="93"/>
      <c r="P12" s="101"/>
      <c r="Q12" s="101"/>
      <c r="R12" s="101"/>
      <c r="S12" s="101"/>
      <c r="T12" s="101"/>
      <c r="U12" s="101"/>
      <c r="V12" s="101"/>
      <c r="W12" s="101"/>
    </row>
    <row r="13" spans="1:23" x14ac:dyDescent="0.3">
      <c r="A13" s="45" t="s">
        <v>36</v>
      </c>
      <c r="B13" s="79">
        <v>19.654523858563248</v>
      </c>
      <c r="C13" s="79">
        <v>25.219969362344735</v>
      </c>
      <c r="D13" s="79">
        <v>24.009528468306144</v>
      </c>
      <c r="E13" s="79">
        <v>27.157672866475846</v>
      </c>
      <c r="F13" s="79">
        <v>23.449645984960636</v>
      </c>
      <c r="G13" s="79">
        <v>24.491435005858119</v>
      </c>
      <c r="H13" s="79">
        <v>29.137968685422209</v>
      </c>
      <c r="I13" s="79">
        <v>29.096611232207128</v>
      </c>
      <c r="J13" s="79">
        <v>26.973938838139585</v>
      </c>
      <c r="K13" s="79">
        <v>31.857889765061131</v>
      </c>
      <c r="L13" s="145">
        <f t="shared" si="0"/>
        <v>4.8083817460503155</v>
      </c>
      <c r="M13" s="147">
        <f t="shared" si="1"/>
        <v>0.18106183736191772</v>
      </c>
      <c r="N13" s="147">
        <f t="shared" si="2"/>
        <v>0.30077677185681551</v>
      </c>
      <c r="O13" s="93"/>
      <c r="P13" s="101"/>
      <c r="Q13" s="101"/>
      <c r="R13" s="101"/>
      <c r="S13" s="101"/>
      <c r="T13" s="101"/>
      <c r="U13" s="101"/>
      <c r="V13" s="101"/>
      <c r="W13" s="101"/>
    </row>
    <row r="14" spans="1:23" x14ac:dyDescent="0.3">
      <c r="A14" s="45" t="s">
        <v>68</v>
      </c>
      <c r="B14" s="79">
        <v>7.3375514313332015</v>
      </c>
      <c r="C14" s="79">
        <v>8.9240589477572172</v>
      </c>
      <c r="D14" s="79">
        <v>5.373208035316976</v>
      </c>
      <c r="E14" s="79">
        <v>11.483101728585231</v>
      </c>
      <c r="F14" s="79">
        <v>6.1245838071099552</v>
      </c>
      <c r="G14" s="79">
        <v>10.847345334884963</v>
      </c>
      <c r="H14" s="79">
        <v>19.710123082534746</v>
      </c>
      <c r="I14" s="79">
        <v>18.112245805696649</v>
      </c>
      <c r="J14" s="79">
        <v>9.6344429890540777</v>
      </c>
      <c r="K14" s="79">
        <v>22.813370478307814</v>
      </c>
      <c r="L14" s="145">
        <f t="shared" si="0"/>
        <v>3.4432724509607193</v>
      </c>
      <c r="M14" s="147">
        <f t="shared" si="1"/>
        <v>1.3678971897209453</v>
      </c>
      <c r="N14" s="147">
        <f t="shared" si="2"/>
        <v>1.1031293624385889</v>
      </c>
      <c r="O14" s="93"/>
      <c r="P14" s="101"/>
      <c r="Q14" s="101"/>
      <c r="R14" s="101"/>
      <c r="S14" s="101"/>
      <c r="T14" s="101"/>
      <c r="U14" s="101"/>
      <c r="V14" s="101"/>
      <c r="W14" s="101"/>
    </row>
    <row r="15" spans="1:23" x14ac:dyDescent="0.3">
      <c r="A15" s="45" t="s">
        <v>103</v>
      </c>
      <c r="B15" s="79">
        <v>4.6862642892862949</v>
      </c>
      <c r="C15" s="79">
        <v>3.6740467978666622</v>
      </c>
      <c r="D15" s="79">
        <v>9.3048280727289114</v>
      </c>
      <c r="E15" s="79">
        <v>13.192315794207804</v>
      </c>
      <c r="F15" s="79">
        <v>23.413452642249808</v>
      </c>
      <c r="G15" s="79">
        <v>39.032039666077985</v>
      </c>
      <c r="H15" s="79">
        <v>28.835396231768762</v>
      </c>
      <c r="I15" s="79">
        <v>18.010003357428083</v>
      </c>
      <c r="J15" s="79">
        <v>24.221153055027255</v>
      </c>
      <c r="K15" s="79">
        <v>18.831202948883899</v>
      </c>
      <c r="L15" s="145">
        <f t="shared" si="0"/>
        <v>2.842235100420452</v>
      </c>
      <c r="M15" s="147">
        <f t="shared" si="1"/>
        <v>-0.2225306984311648</v>
      </c>
      <c r="N15" s="147">
        <f t="shared" si="2"/>
        <v>-0.51754499354924199</v>
      </c>
      <c r="O15" s="93"/>
      <c r="P15" s="101"/>
      <c r="Q15" s="101"/>
      <c r="R15" s="101"/>
      <c r="S15" s="101"/>
      <c r="T15" s="101"/>
      <c r="U15" s="101"/>
      <c r="V15" s="101"/>
      <c r="W15" s="101"/>
    </row>
    <row r="16" spans="1:23" x14ac:dyDescent="0.3">
      <c r="A16" s="45" t="s">
        <v>34</v>
      </c>
      <c r="B16" s="79">
        <v>9.8857846458351482</v>
      </c>
      <c r="C16" s="79">
        <v>10.62602487269179</v>
      </c>
      <c r="D16" s="79">
        <v>12.124213656803459</v>
      </c>
      <c r="E16" s="79">
        <v>10.566202503821971</v>
      </c>
      <c r="F16" s="79">
        <v>4.5713295164774905</v>
      </c>
      <c r="G16" s="79">
        <v>1.9906172818135395</v>
      </c>
      <c r="H16" s="79">
        <v>10.542875422465753</v>
      </c>
      <c r="I16" s="79">
        <v>9.5214470785003051</v>
      </c>
      <c r="J16" s="79">
        <v>12.118006688599184</v>
      </c>
      <c r="K16" s="79">
        <v>18.716985197486679</v>
      </c>
      <c r="L16" s="145">
        <f t="shared" si="0"/>
        <v>2.8249959626450547</v>
      </c>
      <c r="M16" s="147">
        <f t="shared" si="1"/>
        <v>0.54455973481974729</v>
      </c>
      <c r="N16" s="147">
        <f t="shared" si="2"/>
        <v>8.402603588588704</v>
      </c>
      <c r="O16" s="93"/>
      <c r="P16" s="101"/>
      <c r="Q16" s="101"/>
      <c r="R16" s="101"/>
      <c r="S16" s="101"/>
      <c r="T16" s="101"/>
      <c r="U16" s="101"/>
      <c r="V16" s="101"/>
      <c r="W16" s="101"/>
    </row>
    <row r="17" spans="1:24" x14ac:dyDescent="0.3">
      <c r="A17" s="45" t="s">
        <v>35</v>
      </c>
      <c r="B17" s="79">
        <v>17.589868379288056</v>
      </c>
      <c r="C17" s="79">
        <v>11.351514582413994</v>
      </c>
      <c r="D17" s="79">
        <v>15.686839776588377</v>
      </c>
      <c r="E17" s="79">
        <v>12.010830177048557</v>
      </c>
      <c r="F17" s="79">
        <v>17.192544349782985</v>
      </c>
      <c r="G17" s="79">
        <v>15.381951938640146</v>
      </c>
      <c r="H17" s="79">
        <v>27.139418834246346</v>
      </c>
      <c r="I17" s="79">
        <v>18.828146460725662</v>
      </c>
      <c r="J17" s="79">
        <v>18.345703065563182</v>
      </c>
      <c r="K17" s="79">
        <v>18.011951565821789</v>
      </c>
      <c r="L17" s="145">
        <f t="shared" si="0"/>
        <v>2.7185836776553898</v>
      </c>
      <c r="M17" s="147">
        <f t="shared" si="1"/>
        <v>-1.8192352647845911E-2</v>
      </c>
      <c r="N17" s="147">
        <f t="shared" si="2"/>
        <v>0.1709795764330122</v>
      </c>
      <c r="O17" s="93"/>
      <c r="P17" s="101"/>
      <c r="Q17" s="101"/>
      <c r="R17" s="101"/>
      <c r="S17" s="101"/>
      <c r="T17" s="101"/>
      <c r="U17" s="101"/>
      <c r="V17" s="101"/>
      <c r="W17" s="101"/>
    </row>
    <row r="18" spans="1:24" x14ac:dyDescent="0.3">
      <c r="A18" s="45" t="s">
        <v>37</v>
      </c>
      <c r="B18" s="79">
        <v>31.808011226541215</v>
      </c>
      <c r="C18" s="79">
        <v>22.914910694052296</v>
      </c>
      <c r="D18" s="79">
        <v>21.524980137514994</v>
      </c>
      <c r="E18" s="79">
        <v>10.765381781707458</v>
      </c>
      <c r="F18" s="79">
        <v>21.0305393651117</v>
      </c>
      <c r="G18" s="79">
        <v>17.568491140472911</v>
      </c>
      <c r="H18" s="79">
        <v>25.866183404812748</v>
      </c>
      <c r="I18" s="79">
        <v>14.793821828101903</v>
      </c>
      <c r="J18" s="79">
        <v>21.632686970312349</v>
      </c>
      <c r="K18" s="79">
        <v>15.525180401890516</v>
      </c>
      <c r="L18" s="145">
        <f t="shared" si="0"/>
        <v>2.3432498071626502</v>
      </c>
      <c r="M18" s="147">
        <f t="shared" si="1"/>
        <v>-0.28232769127586776</v>
      </c>
      <c r="N18" s="147">
        <f t="shared" si="2"/>
        <v>-0.11630541987041654</v>
      </c>
      <c r="O18" s="93"/>
      <c r="P18" s="101"/>
      <c r="Q18" s="101"/>
      <c r="R18" s="101"/>
      <c r="S18" s="101"/>
      <c r="T18" s="101"/>
      <c r="U18" s="101"/>
      <c r="V18" s="101"/>
      <c r="W18" s="101"/>
    </row>
    <row r="19" spans="1:24" x14ac:dyDescent="0.3">
      <c r="A19" s="45" t="s">
        <v>32</v>
      </c>
      <c r="B19" s="79">
        <v>16.660653495209935</v>
      </c>
      <c r="C19" s="79">
        <v>25.596697086252107</v>
      </c>
      <c r="D19" s="79">
        <v>20.610516795067863</v>
      </c>
      <c r="E19" s="79">
        <v>20.497490005919722</v>
      </c>
      <c r="F19" s="79">
        <v>17.500198166595595</v>
      </c>
      <c r="G19" s="79">
        <v>20.915593792943447</v>
      </c>
      <c r="H19" s="79">
        <v>26.422698355573306</v>
      </c>
      <c r="I19" s="79">
        <v>27.625932313812761</v>
      </c>
      <c r="J19" s="79">
        <v>15.309599911145343</v>
      </c>
      <c r="K19" s="79">
        <v>14.779260579775052</v>
      </c>
      <c r="L19" s="145">
        <f t="shared" si="0"/>
        <v>2.2306664790411928</v>
      </c>
      <c r="M19" s="147">
        <f t="shared" si="1"/>
        <v>-3.4640966089793501E-2</v>
      </c>
      <c r="N19" s="147">
        <f t="shared" si="2"/>
        <v>-0.29338556074074673</v>
      </c>
      <c r="O19" s="93"/>
      <c r="P19" s="101"/>
      <c r="Q19" s="101"/>
      <c r="R19" s="101"/>
      <c r="S19" s="101"/>
      <c r="T19" s="101"/>
      <c r="U19" s="101"/>
      <c r="V19" s="101"/>
      <c r="W19" s="101"/>
    </row>
    <row r="20" spans="1:24" x14ac:dyDescent="0.3">
      <c r="A20" s="45" t="s">
        <v>33</v>
      </c>
      <c r="B20" s="79">
        <v>15.868288480029236</v>
      </c>
      <c r="C20" s="79">
        <v>16.550813465478868</v>
      </c>
      <c r="D20" s="79">
        <v>15.492695905376964</v>
      </c>
      <c r="E20" s="79">
        <v>11.552710953440997</v>
      </c>
      <c r="F20" s="79">
        <v>11.402639191407166</v>
      </c>
      <c r="G20" s="79">
        <v>13.886000435785585</v>
      </c>
      <c r="H20" s="79">
        <v>18.804241410934956</v>
      </c>
      <c r="I20" s="79">
        <v>12.396427996398517</v>
      </c>
      <c r="J20" s="79">
        <v>11.709792799422592</v>
      </c>
      <c r="K20" s="79">
        <v>12.546746711249138</v>
      </c>
      <c r="L20" s="145">
        <f t="shared" si="0"/>
        <v>1.8937082243548726</v>
      </c>
      <c r="M20" s="147">
        <f t="shared" si="1"/>
        <v>7.1474698669972803E-2</v>
      </c>
      <c r="N20" s="147">
        <f t="shared" si="2"/>
        <v>-9.6446325976273006E-2</v>
      </c>
      <c r="O20" s="93"/>
      <c r="P20" s="101"/>
      <c r="Q20" s="101"/>
      <c r="R20" s="101"/>
      <c r="S20" s="101"/>
      <c r="T20" s="101"/>
      <c r="U20" s="101"/>
      <c r="V20" s="101"/>
      <c r="W20" s="101"/>
    </row>
    <row r="21" spans="1:24" x14ac:dyDescent="0.3">
      <c r="A21" s="45" t="s">
        <v>123</v>
      </c>
      <c r="B21" s="79">
        <v>6.9235009899175388</v>
      </c>
      <c r="C21" s="79">
        <v>5.984942321063226</v>
      </c>
      <c r="D21" s="79">
        <v>5.8024880511590551</v>
      </c>
      <c r="E21" s="79">
        <v>4.1536802759238078</v>
      </c>
      <c r="F21" s="79">
        <v>2.7409442595278897</v>
      </c>
      <c r="G21" s="79">
        <v>5.9624614958875002</v>
      </c>
      <c r="H21" s="79">
        <v>9.1056653654120172</v>
      </c>
      <c r="I21" s="79">
        <v>7.0059834990329124</v>
      </c>
      <c r="J21" s="79">
        <v>10.463567913001024</v>
      </c>
      <c r="K21" s="79">
        <v>10.74862247951722</v>
      </c>
      <c r="L21" s="145">
        <f t="shared" si="0"/>
        <v>1.6223133580673781</v>
      </c>
      <c r="M21" s="147">
        <f t="shared" si="1"/>
        <v>2.7242578142204765E-2</v>
      </c>
      <c r="N21" s="147">
        <f t="shared" si="2"/>
        <v>0.80271562121296514</v>
      </c>
      <c r="O21" s="93"/>
      <c r="P21" s="101"/>
      <c r="Q21" s="101"/>
      <c r="R21" s="101"/>
      <c r="S21" s="101"/>
      <c r="T21" s="101"/>
      <c r="U21" s="101"/>
      <c r="V21" s="101"/>
      <c r="W21" s="101"/>
    </row>
    <row r="22" spans="1:24" x14ac:dyDescent="0.3">
      <c r="A22" s="45" t="s">
        <v>108</v>
      </c>
      <c r="B22" s="79">
        <v>18.705830519089666</v>
      </c>
      <c r="C22" s="79">
        <v>12.401459617464159</v>
      </c>
      <c r="D22" s="79">
        <v>15.528073391640543</v>
      </c>
      <c r="E22" s="79">
        <v>16.632310611996306</v>
      </c>
      <c r="F22" s="79">
        <v>20.140834987798407</v>
      </c>
      <c r="G22" s="79">
        <v>11.540146302123755</v>
      </c>
      <c r="H22" s="79">
        <v>10.981395050960304</v>
      </c>
      <c r="I22" s="79">
        <v>13.177012636156707</v>
      </c>
      <c r="J22" s="79">
        <v>14.978762804159325</v>
      </c>
      <c r="K22" s="79">
        <v>10.558577132936728</v>
      </c>
      <c r="L22" s="145">
        <f t="shared" si="0"/>
        <v>1.5936293936818391</v>
      </c>
      <c r="M22" s="147">
        <f t="shared" si="1"/>
        <v>-0.29509684671655212</v>
      </c>
      <c r="N22" s="147">
        <f t="shared" si="2"/>
        <v>-8.5056908594511316E-2</v>
      </c>
      <c r="O22" s="93"/>
      <c r="P22" s="101"/>
      <c r="Q22" s="101"/>
      <c r="R22" s="101"/>
      <c r="S22" s="101"/>
      <c r="T22" s="101"/>
      <c r="U22" s="101"/>
      <c r="V22" s="101"/>
      <c r="W22" s="101"/>
    </row>
    <row r="23" spans="1:24" x14ac:dyDescent="0.3">
      <c r="A23" s="45" t="s">
        <v>42</v>
      </c>
      <c r="B23" s="79">
        <v>1.3987901886952712</v>
      </c>
      <c r="C23" s="79">
        <v>4.0947724945489465</v>
      </c>
      <c r="D23" s="79">
        <v>2.3697461831739415</v>
      </c>
      <c r="E23" s="79">
        <v>8.2877174015700206</v>
      </c>
      <c r="F23" s="79">
        <v>3.7435017395206391</v>
      </c>
      <c r="G23" s="79">
        <v>2.0201630949221641</v>
      </c>
      <c r="H23" s="79">
        <v>2.833640272550833</v>
      </c>
      <c r="I23" s="79">
        <v>3.2446807955104688</v>
      </c>
      <c r="J23" s="79">
        <v>4.6723976443850805</v>
      </c>
      <c r="K23" s="79">
        <v>10.125131882564883</v>
      </c>
      <c r="L23" s="145">
        <f t="shared" si="0"/>
        <v>1.5282085436139254</v>
      </c>
      <c r="M23" s="147">
        <f t="shared" si="1"/>
        <v>1.1670098851137958</v>
      </c>
      <c r="N23" s="147">
        <f t="shared" si="2"/>
        <v>4.012036853863524</v>
      </c>
      <c r="O23" s="93"/>
      <c r="P23" s="101"/>
      <c r="Q23" s="101"/>
      <c r="R23" s="101"/>
      <c r="S23" s="101"/>
      <c r="T23" s="101"/>
      <c r="U23" s="101"/>
      <c r="V23" s="101"/>
      <c r="W23" s="101"/>
    </row>
    <row r="24" spans="1:24" x14ac:dyDescent="0.3">
      <c r="A24" s="45" t="s">
        <v>121</v>
      </c>
      <c r="B24" s="79">
        <v>3.1306343629841291</v>
      </c>
      <c r="C24" s="79">
        <v>4.7172438763582489</v>
      </c>
      <c r="D24" s="79">
        <v>13.058578258505577</v>
      </c>
      <c r="E24" s="79">
        <v>13.958384927207261</v>
      </c>
      <c r="F24" s="79">
        <v>11.61816121943381</v>
      </c>
      <c r="G24" s="79">
        <v>19.041236539765876</v>
      </c>
      <c r="H24" s="79">
        <v>14.163194287346458</v>
      </c>
      <c r="I24" s="79">
        <v>8.2667704911551727</v>
      </c>
      <c r="J24" s="79">
        <v>8.3354175392606216</v>
      </c>
      <c r="K24" s="79">
        <v>9.3300587859233204</v>
      </c>
      <c r="L24" s="145">
        <f t="shared" si="0"/>
        <v>1.4082064030810728</v>
      </c>
      <c r="M24" s="147">
        <f t="shared" si="1"/>
        <v>0.11932710532829849</v>
      </c>
      <c r="N24" s="147">
        <f t="shared" si="2"/>
        <v>-0.51000772631344882</v>
      </c>
      <c r="O24" s="93"/>
      <c r="P24" s="101"/>
      <c r="Q24" s="101"/>
      <c r="R24" s="101"/>
      <c r="S24" s="101"/>
      <c r="T24" s="101"/>
      <c r="U24" s="101"/>
      <c r="V24" s="101"/>
      <c r="W24" s="101"/>
    </row>
    <row r="25" spans="1:24" x14ac:dyDescent="0.3">
      <c r="A25" s="45" t="s">
        <v>130</v>
      </c>
      <c r="B25" s="79">
        <v>4.0860738664901683</v>
      </c>
      <c r="C25" s="79">
        <v>4.859044108729508</v>
      </c>
      <c r="D25" s="79">
        <v>8.9567651306859286</v>
      </c>
      <c r="E25" s="79">
        <v>5.9247221059726973</v>
      </c>
      <c r="F25" s="79">
        <v>6.5610432381109192</v>
      </c>
      <c r="G25" s="79">
        <v>19.826977114913802</v>
      </c>
      <c r="H25" s="79">
        <v>8.858206134314317</v>
      </c>
      <c r="I25" s="79">
        <v>7.5403776842105001</v>
      </c>
      <c r="J25" s="79">
        <v>5.9802933631775845</v>
      </c>
      <c r="K25" s="79">
        <v>9.0838282159772028</v>
      </c>
      <c r="L25" s="145">
        <f t="shared" si="0"/>
        <v>1.3710422786968224</v>
      </c>
      <c r="M25" s="147">
        <f t="shared" si="1"/>
        <v>0.51896030250104297</v>
      </c>
      <c r="N25" s="147">
        <f t="shared" si="2"/>
        <v>-0.54184502441653748</v>
      </c>
      <c r="O25" s="93"/>
      <c r="P25" s="101"/>
      <c r="Q25" s="101"/>
      <c r="R25" s="101"/>
      <c r="S25" s="101"/>
      <c r="T25" s="101"/>
      <c r="U25" s="101"/>
      <c r="V25" s="101"/>
      <c r="W25" s="101"/>
    </row>
    <row r="26" spans="1:24" x14ac:dyDescent="0.3">
      <c r="A26" s="45" t="s">
        <v>69</v>
      </c>
      <c r="B26" s="79">
        <v>8.0106545353927974</v>
      </c>
      <c r="C26" s="79">
        <v>8.8388727400904408</v>
      </c>
      <c r="D26" s="79">
        <v>11.677334720246925</v>
      </c>
      <c r="E26" s="79">
        <v>11.92504423096317</v>
      </c>
      <c r="F26" s="79">
        <v>8.7018710706478171</v>
      </c>
      <c r="G26" s="79">
        <v>8.854789176578242</v>
      </c>
      <c r="H26" s="79">
        <v>15.817043619307398</v>
      </c>
      <c r="I26" s="79">
        <v>11.857044348022665</v>
      </c>
      <c r="J26" s="79">
        <v>5.3565629726303596</v>
      </c>
      <c r="K26" s="79">
        <v>8.8170321279215376</v>
      </c>
      <c r="L26" s="145">
        <f t="shared" si="0"/>
        <v>1.3307741551900538</v>
      </c>
      <c r="M26" s="147">
        <f t="shared" si="1"/>
        <v>0.64602417127785627</v>
      </c>
      <c r="N26" s="147">
        <f t="shared" si="2"/>
        <v>-4.264025704482699E-3</v>
      </c>
      <c r="O26" s="93"/>
      <c r="P26" s="101"/>
      <c r="Q26" s="101"/>
      <c r="R26" s="101"/>
      <c r="S26" s="101"/>
      <c r="T26" s="101"/>
      <c r="U26" s="101"/>
      <c r="V26" s="101"/>
      <c r="W26" s="101"/>
    </row>
    <row r="27" spans="1:24" x14ac:dyDescent="0.3">
      <c r="A27" s="45" t="s">
        <v>124</v>
      </c>
      <c r="B27" s="79">
        <v>5.9837291403129029</v>
      </c>
      <c r="C27" s="79">
        <v>6.3474504331324209</v>
      </c>
      <c r="D27" s="79">
        <v>4.3643133236468783</v>
      </c>
      <c r="E27" s="79">
        <v>11.504331353622264</v>
      </c>
      <c r="F27" s="79">
        <v>5.5615770933135309</v>
      </c>
      <c r="G27" s="79">
        <v>4.8569373237324607</v>
      </c>
      <c r="H27" s="79">
        <v>12.044648581492096</v>
      </c>
      <c r="I27" s="79">
        <v>8.0934878869897542</v>
      </c>
      <c r="J27" s="79">
        <v>8.3287038457161664</v>
      </c>
      <c r="K27" s="79">
        <v>8.4255351844457582</v>
      </c>
      <c r="L27" s="145">
        <f t="shared" si="0"/>
        <v>1.2716846558375905</v>
      </c>
      <c r="M27" s="147">
        <f t="shared" si="1"/>
        <v>1.1626219460234122E-2</v>
      </c>
      <c r="N27" s="147">
        <f t="shared" si="2"/>
        <v>0.73474241540570273</v>
      </c>
      <c r="O27" s="93"/>
      <c r="P27" s="101"/>
      <c r="Q27" s="101"/>
      <c r="R27" s="101"/>
      <c r="S27" s="101"/>
      <c r="T27" s="101"/>
      <c r="U27" s="101"/>
      <c r="V27" s="101"/>
      <c r="W27" s="101"/>
    </row>
    <row r="28" spans="1:24" x14ac:dyDescent="0.3">
      <c r="A28" s="185" t="s">
        <v>111</v>
      </c>
      <c r="B28" s="185"/>
      <c r="C28" s="185"/>
      <c r="D28" s="185"/>
      <c r="E28" s="185"/>
      <c r="F28" s="186"/>
      <c r="G28" s="186"/>
      <c r="H28" s="186"/>
      <c r="I28" s="186"/>
      <c r="J28" s="186"/>
      <c r="K28" s="186"/>
      <c r="L28" s="251"/>
      <c r="M28" s="251"/>
      <c r="N28" s="251"/>
      <c r="O28" s="252"/>
      <c r="P28" s="252"/>
      <c r="Q28" s="252"/>
      <c r="R28" s="252"/>
      <c r="S28" s="252"/>
      <c r="T28" s="141"/>
      <c r="U28" s="147"/>
      <c r="V28" s="48"/>
      <c r="X28" s="52"/>
    </row>
    <row r="29" spans="1:24" x14ac:dyDescent="0.3">
      <c r="L29" s="252"/>
      <c r="M29" s="252"/>
      <c r="N29" s="252"/>
      <c r="O29" s="252"/>
      <c r="P29" s="252"/>
      <c r="Q29" s="252"/>
      <c r="R29" s="252"/>
      <c r="S29" s="252"/>
      <c r="U29" s="125"/>
      <c r="V29" s="48"/>
      <c r="X29" s="52"/>
    </row>
    <row r="30" spans="1:24" x14ac:dyDescent="0.3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U30" s="48"/>
      <c r="V30" s="48"/>
    </row>
    <row r="31" spans="1:24" x14ac:dyDescent="0.3">
      <c r="A31" s="113"/>
      <c r="B31" s="113"/>
      <c r="C31" s="113"/>
      <c r="D31" s="113"/>
      <c r="E31" s="113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U31" s="48"/>
      <c r="V31" s="48"/>
    </row>
    <row r="32" spans="1:24" x14ac:dyDescent="0.3">
      <c r="A32" s="113"/>
      <c r="B32" s="113"/>
      <c r="C32" s="113"/>
      <c r="D32" s="113"/>
      <c r="E32" s="113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U32" s="48"/>
      <c r="V32" s="48"/>
    </row>
    <row r="33" spans="1:22" x14ac:dyDescent="0.3">
      <c r="A33" s="113"/>
      <c r="B33" s="113"/>
      <c r="C33" s="113"/>
      <c r="D33" s="113"/>
      <c r="E33" s="113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U33" s="48"/>
      <c r="V33" s="48"/>
    </row>
    <row r="34" spans="1:22" x14ac:dyDescent="0.3">
      <c r="A34" s="113"/>
      <c r="B34" s="113"/>
      <c r="C34" s="113"/>
      <c r="D34" s="113"/>
      <c r="E34" s="113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U34" s="48"/>
      <c r="V34" s="48"/>
    </row>
    <row r="35" spans="1:22" x14ac:dyDescent="0.3">
      <c r="A35" s="113"/>
      <c r="B35" s="113"/>
      <c r="C35" s="113"/>
      <c r="D35" s="113"/>
      <c r="E35" s="113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U35" s="48"/>
      <c r="V35" s="48"/>
    </row>
    <row r="36" spans="1:22" x14ac:dyDescent="0.3">
      <c r="A36" s="113"/>
      <c r="B36" s="113"/>
      <c r="C36" s="113"/>
      <c r="D36" s="113"/>
      <c r="E36" s="113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U36" s="48"/>
      <c r="V36" s="48"/>
    </row>
    <row r="37" spans="1:22" x14ac:dyDescent="0.3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U37" s="48"/>
      <c r="V37" s="48"/>
    </row>
    <row r="38" spans="1:22" x14ac:dyDescent="0.3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U38" s="48"/>
      <c r="V38" s="48"/>
    </row>
    <row r="39" spans="1:22" x14ac:dyDescent="0.3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U39" s="48"/>
      <c r="V39" s="48"/>
    </row>
    <row r="40" spans="1:22" x14ac:dyDescent="0.3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U40" s="48"/>
      <c r="V40" s="48"/>
    </row>
    <row r="41" spans="1:22" x14ac:dyDescent="0.3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U41" s="48"/>
      <c r="V41" s="48"/>
    </row>
    <row r="42" spans="1:22" x14ac:dyDescent="0.3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U42" s="48"/>
      <c r="V42" s="48"/>
    </row>
    <row r="43" spans="1:22" x14ac:dyDescent="0.3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U43" s="48"/>
      <c r="V43" s="48"/>
    </row>
    <row r="44" spans="1:22" x14ac:dyDescent="0.3">
      <c r="U44" s="48"/>
      <c r="V44" s="48"/>
    </row>
    <row r="45" spans="1:22" x14ac:dyDescent="0.3">
      <c r="U45" s="48"/>
      <c r="V45" s="48"/>
    </row>
    <row r="46" spans="1:22" x14ac:dyDescent="0.3">
      <c r="U46" s="48"/>
      <c r="V46" s="48"/>
    </row>
    <row r="47" spans="1:22" x14ac:dyDescent="0.3">
      <c r="U47" s="48"/>
      <c r="V47" s="48"/>
    </row>
    <row r="48" spans="1:22" x14ac:dyDescent="0.3">
      <c r="U48" s="93"/>
      <c r="V48" s="93"/>
    </row>
    <row r="49" spans="6:23" x14ac:dyDescent="0.3">
      <c r="U49" s="93"/>
      <c r="V49" s="93"/>
    </row>
    <row r="50" spans="6:23" x14ac:dyDescent="0.3">
      <c r="U50" s="253"/>
      <c r="V50" s="93"/>
    </row>
    <row r="51" spans="6:23" x14ac:dyDescent="0.3">
      <c r="U51" s="114"/>
      <c r="V51" s="253"/>
    </row>
    <row r="52" spans="6:23" x14ac:dyDescent="0.3"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U52" s="52"/>
      <c r="V52" s="93"/>
    </row>
    <row r="53" spans="6:23" x14ac:dyDescent="0.3"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U53" s="125"/>
      <c r="V53" s="48"/>
    </row>
    <row r="54" spans="6:23" x14ac:dyDescent="0.3"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U54" s="125"/>
      <c r="V54" s="48"/>
    </row>
    <row r="55" spans="6:23" x14ac:dyDescent="0.3"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U55" s="125"/>
      <c r="V55" s="48"/>
      <c r="W55" s="254"/>
    </row>
    <row r="56" spans="6:23" x14ac:dyDescent="0.3"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U56" s="255"/>
      <c r="V56" s="256"/>
      <c r="W56" s="254"/>
    </row>
    <row r="57" spans="6:23" x14ac:dyDescent="0.3"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U57" s="255"/>
      <c r="V57" s="256"/>
      <c r="W57" s="254"/>
    </row>
    <row r="58" spans="6:23" x14ac:dyDescent="0.3"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U58" s="255"/>
      <c r="V58" s="256"/>
      <c r="W58" s="254"/>
    </row>
    <row r="59" spans="6:23" x14ac:dyDescent="0.3"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U59" s="255"/>
      <c r="V59" s="256"/>
      <c r="W59" s="254"/>
    </row>
    <row r="60" spans="6:23" x14ac:dyDescent="0.3"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U60" s="255"/>
      <c r="V60" s="256"/>
      <c r="W60" s="254"/>
    </row>
    <row r="61" spans="6:23" x14ac:dyDescent="0.3"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U61" s="255"/>
      <c r="V61" s="256"/>
      <c r="W61" s="254"/>
    </row>
    <row r="62" spans="6:23" x14ac:dyDescent="0.3"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U62" s="255"/>
      <c r="V62" s="256"/>
      <c r="W62" s="254"/>
    </row>
    <row r="63" spans="6:23" x14ac:dyDescent="0.3"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U63" s="255"/>
      <c r="V63" s="256"/>
      <c r="W63" s="254"/>
    </row>
    <row r="64" spans="6:23" x14ac:dyDescent="0.3"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U64" s="255"/>
      <c r="V64" s="256"/>
      <c r="W64" s="254"/>
    </row>
    <row r="65" spans="1:23" x14ac:dyDescent="0.3"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U65" s="255"/>
      <c r="V65" s="256"/>
      <c r="W65" s="254"/>
    </row>
    <row r="66" spans="1:23" x14ac:dyDescent="0.3"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U66" s="255"/>
      <c r="V66" s="256"/>
      <c r="W66" s="254"/>
    </row>
    <row r="67" spans="1:23" x14ac:dyDescent="0.3"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U67" s="255"/>
      <c r="V67" s="256"/>
      <c r="W67" s="254"/>
    </row>
    <row r="68" spans="1:23" x14ac:dyDescent="0.3"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U68" s="255"/>
      <c r="V68" s="256"/>
      <c r="W68" s="254"/>
    </row>
    <row r="69" spans="1:23" x14ac:dyDescent="0.3"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U69" s="255"/>
      <c r="V69" s="256"/>
      <c r="W69" s="254"/>
    </row>
    <row r="70" spans="1:23" x14ac:dyDescent="0.3"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U70" s="255"/>
      <c r="V70" s="256"/>
      <c r="W70" s="254"/>
    </row>
    <row r="71" spans="1:23" x14ac:dyDescent="0.3"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U71" s="255"/>
      <c r="V71" s="256"/>
      <c r="W71" s="254"/>
    </row>
    <row r="72" spans="1:23" x14ac:dyDescent="0.3">
      <c r="A72" s="257"/>
      <c r="B72" s="257"/>
      <c r="C72" s="257"/>
      <c r="D72" s="257"/>
      <c r="E72" s="257"/>
      <c r="F72" s="211"/>
      <c r="G72" s="211"/>
      <c r="H72" s="211"/>
      <c r="I72" s="211"/>
      <c r="J72" s="211"/>
      <c r="K72" s="211"/>
      <c r="L72" s="211"/>
      <c r="M72" s="211"/>
      <c r="N72" s="211"/>
      <c r="O72" s="211"/>
      <c r="P72" s="211"/>
      <c r="Q72" s="211"/>
      <c r="R72" s="211"/>
      <c r="S72" s="211"/>
      <c r="U72" s="255"/>
      <c r="V72" s="256"/>
      <c r="W72" s="254"/>
    </row>
    <row r="73" spans="1:23" x14ac:dyDescent="0.3">
      <c r="A73" s="257"/>
      <c r="B73" s="257"/>
      <c r="C73" s="257"/>
      <c r="D73" s="257"/>
      <c r="E73" s="257"/>
      <c r="F73" s="211"/>
      <c r="G73" s="211"/>
      <c r="H73" s="211"/>
      <c r="I73" s="211"/>
      <c r="J73" s="211"/>
      <c r="K73" s="211"/>
      <c r="L73" s="211"/>
      <c r="M73" s="211"/>
      <c r="N73" s="211"/>
      <c r="O73" s="211"/>
      <c r="P73" s="211"/>
      <c r="Q73" s="211"/>
      <c r="R73" s="211"/>
      <c r="S73" s="211"/>
      <c r="U73" s="255"/>
      <c r="V73" s="256"/>
      <c r="W73" s="254"/>
    </row>
    <row r="74" spans="1:23" x14ac:dyDescent="0.3">
      <c r="A74" s="257"/>
      <c r="B74" s="257"/>
      <c r="C74" s="257"/>
      <c r="D74" s="257"/>
      <c r="E74" s="257"/>
      <c r="F74" s="211"/>
      <c r="G74" s="211"/>
      <c r="H74" s="211"/>
      <c r="I74" s="211"/>
      <c r="J74" s="211"/>
      <c r="K74" s="211"/>
      <c r="L74" s="211"/>
      <c r="M74" s="211"/>
      <c r="N74" s="211"/>
      <c r="O74" s="211"/>
      <c r="P74" s="211"/>
      <c r="Q74" s="211"/>
      <c r="R74" s="211"/>
      <c r="S74" s="211"/>
      <c r="T74" s="125"/>
      <c r="U74" s="255"/>
      <c r="V74" s="256"/>
      <c r="W74" s="254"/>
    </row>
    <row r="75" spans="1:23" x14ac:dyDescent="0.3">
      <c r="A75" s="257"/>
      <c r="B75" s="257"/>
      <c r="C75" s="257"/>
      <c r="D75" s="257"/>
      <c r="E75" s="257"/>
      <c r="F75" s="211"/>
      <c r="G75" s="211"/>
      <c r="H75" s="211"/>
      <c r="I75" s="211"/>
      <c r="J75" s="211"/>
      <c r="K75" s="211"/>
      <c r="L75" s="211"/>
      <c r="M75" s="211"/>
      <c r="N75" s="211"/>
      <c r="O75" s="211"/>
      <c r="P75" s="211"/>
      <c r="Q75" s="211"/>
      <c r="R75" s="211"/>
      <c r="S75" s="211"/>
      <c r="U75" s="125"/>
      <c r="V75" s="48"/>
    </row>
    <row r="76" spans="1:23" x14ac:dyDescent="0.3">
      <c r="A76" s="257"/>
      <c r="B76" s="257"/>
      <c r="C76" s="257"/>
      <c r="D76" s="257"/>
      <c r="E76" s="257"/>
      <c r="F76" s="211"/>
      <c r="G76" s="211"/>
      <c r="H76" s="211"/>
      <c r="I76" s="211"/>
      <c r="J76" s="211"/>
      <c r="K76" s="211"/>
      <c r="L76" s="211"/>
      <c r="M76" s="211"/>
      <c r="N76" s="211"/>
      <c r="O76" s="211"/>
      <c r="P76" s="211"/>
      <c r="Q76" s="211"/>
      <c r="R76" s="211"/>
      <c r="S76" s="211"/>
      <c r="U76" s="125"/>
      <c r="V76" s="48"/>
    </row>
    <row r="77" spans="1:23" x14ac:dyDescent="0.3">
      <c r="A77" s="257"/>
      <c r="B77" s="257"/>
      <c r="C77" s="257"/>
      <c r="D77" s="257"/>
      <c r="E77" s="257"/>
      <c r="F77" s="211"/>
      <c r="G77" s="211"/>
      <c r="H77" s="211"/>
      <c r="I77" s="211"/>
      <c r="J77" s="211"/>
      <c r="K77" s="211"/>
      <c r="L77" s="211"/>
      <c r="M77" s="211"/>
      <c r="N77" s="211"/>
      <c r="O77" s="211"/>
      <c r="P77" s="211"/>
      <c r="Q77" s="211"/>
      <c r="R77" s="211"/>
      <c r="S77" s="211"/>
      <c r="U77" s="125"/>
      <c r="V77" s="48"/>
    </row>
    <row r="78" spans="1:23" x14ac:dyDescent="0.3">
      <c r="A78" s="257"/>
      <c r="B78" s="257"/>
      <c r="C78" s="257"/>
      <c r="D78" s="257"/>
      <c r="E78" s="257"/>
      <c r="F78" s="211"/>
      <c r="G78" s="211"/>
      <c r="H78" s="211"/>
      <c r="I78" s="211"/>
      <c r="J78" s="211"/>
      <c r="K78" s="211"/>
      <c r="L78" s="211"/>
      <c r="M78" s="211"/>
      <c r="N78" s="211"/>
      <c r="O78" s="211"/>
      <c r="P78" s="211"/>
      <c r="Q78" s="211"/>
      <c r="R78" s="211"/>
      <c r="S78" s="211"/>
      <c r="U78" s="125"/>
      <c r="V78" s="48"/>
    </row>
    <row r="79" spans="1:23" x14ac:dyDescent="0.3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U79" s="125"/>
      <c r="V79" s="48"/>
    </row>
    <row r="80" spans="1:23" x14ac:dyDescent="0.3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U80" s="125"/>
      <c r="V80" s="48"/>
    </row>
    <row r="81" spans="1:22" x14ac:dyDescent="0.3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U81" s="125"/>
      <c r="V81" s="48"/>
    </row>
    <row r="82" spans="1:22" x14ac:dyDescent="0.3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U82" s="125"/>
      <c r="V82" s="48"/>
    </row>
    <row r="83" spans="1:22" x14ac:dyDescent="0.3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U83" s="125"/>
      <c r="V83" s="48"/>
    </row>
    <row r="84" spans="1:22" x14ac:dyDescent="0.3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U84" s="125"/>
      <c r="V84" s="48"/>
    </row>
    <row r="85" spans="1:22" x14ac:dyDescent="0.3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U85" s="125"/>
      <c r="V85" s="48"/>
    </row>
    <row r="86" spans="1:22" x14ac:dyDescent="0.3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U86" s="125"/>
      <c r="V86" s="48"/>
    </row>
    <row r="87" spans="1:22" x14ac:dyDescent="0.3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U87" s="125"/>
      <c r="V87" s="48"/>
    </row>
    <row r="88" spans="1:22" x14ac:dyDescent="0.3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U88" s="125"/>
      <c r="V88" s="48"/>
    </row>
    <row r="89" spans="1:22" x14ac:dyDescent="0.3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U89" s="125"/>
      <c r="V89" s="48"/>
    </row>
    <row r="90" spans="1:22" x14ac:dyDescent="0.3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U90" s="125"/>
      <c r="V90" s="48"/>
    </row>
    <row r="91" spans="1:22" x14ac:dyDescent="0.3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U91" s="125"/>
      <c r="V91" s="48"/>
    </row>
    <row r="92" spans="1:22" x14ac:dyDescent="0.3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U92" s="125"/>
      <c r="V92" s="48"/>
    </row>
    <row r="93" spans="1:22" x14ac:dyDescent="0.3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U93" s="125"/>
      <c r="V93" s="48"/>
    </row>
    <row r="94" spans="1:22" x14ac:dyDescent="0.3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U94" s="125"/>
      <c r="V94" s="48"/>
    </row>
    <row r="95" spans="1:22" x14ac:dyDescent="0.3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U95" s="125"/>
      <c r="V95" s="48"/>
    </row>
    <row r="96" spans="1:22" x14ac:dyDescent="0.3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U96" s="125"/>
      <c r="V96" s="48"/>
    </row>
    <row r="97" spans="1:22" x14ac:dyDescent="0.3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U97" s="125"/>
      <c r="V97" s="48"/>
    </row>
    <row r="98" spans="1:22" x14ac:dyDescent="0.3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U98" s="125"/>
      <c r="V98" s="48"/>
    </row>
    <row r="99" spans="1:22" x14ac:dyDescent="0.3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U99" s="125"/>
      <c r="V99" s="48"/>
    </row>
    <row r="100" spans="1:22" x14ac:dyDescent="0.3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U100" s="125"/>
      <c r="V100" s="48"/>
    </row>
    <row r="101" spans="1:22" x14ac:dyDescent="0.3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U101" s="125"/>
      <c r="V101" s="48"/>
    </row>
    <row r="102" spans="1:22" x14ac:dyDescent="0.3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U102" s="125"/>
      <c r="V102" s="48"/>
    </row>
    <row r="103" spans="1:22" x14ac:dyDescent="0.3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U103" s="125"/>
      <c r="V103" s="48"/>
    </row>
    <row r="104" spans="1:22" x14ac:dyDescent="0.3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U104" s="125"/>
      <c r="V104" s="48"/>
    </row>
    <row r="105" spans="1:22" x14ac:dyDescent="0.3">
      <c r="U105" s="125"/>
      <c r="V105" s="48"/>
    </row>
    <row r="106" spans="1:22" x14ac:dyDescent="0.3">
      <c r="U106" s="125"/>
      <c r="V106" s="48"/>
    </row>
    <row r="107" spans="1:22" x14ac:dyDescent="0.3">
      <c r="U107" s="125"/>
      <c r="V107" s="48"/>
    </row>
    <row r="108" spans="1:22" x14ac:dyDescent="0.3">
      <c r="U108" s="125"/>
      <c r="V108" s="48"/>
    </row>
    <row r="109" spans="1:22" x14ac:dyDescent="0.3">
      <c r="U109" s="125"/>
      <c r="V109" s="48"/>
    </row>
    <row r="110" spans="1:22" x14ac:dyDescent="0.3">
      <c r="U110" s="125"/>
      <c r="V110" s="48"/>
    </row>
    <row r="111" spans="1:22" x14ac:dyDescent="0.3">
      <c r="U111" s="125"/>
      <c r="V111" s="48"/>
    </row>
    <row r="112" spans="1:22" x14ac:dyDescent="0.3">
      <c r="U112" s="125"/>
      <c r="V112" s="48"/>
    </row>
    <row r="113" spans="6:22" x14ac:dyDescent="0.3">
      <c r="U113" s="125"/>
      <c r="V113" s="48"/>
    </row>
    <row r="114" spans="6:22" x14ac:dyDescent="0.3">
      <c r="U114" s="125"/>
      <c r="V114" s="48"/>
    </row>
    <row r="115" spans="6:22" x14ac:dyDescent="0.3">
      <c r="U115" s="125"/>
      <c r="V115" s="48"/>
    </row>
    <row r="116" spans="6:22" x14ac:dyDescent="0.3">
      <c r="U116" s="125"/>
      <c r="V116" s="48"/>
    </row>
    <row r="117" spans="6:22" x14ac:dyDescent="0.3">
      <c r="U117" s="125"/>
      <c r="V117" s="48"/>
    </row>
    <row r="118" spans="6:22" x14ac:dyDescent="0.3">
      <c r="U118" s="125"/>
      <c r="V118" s="48"/>
    </row>
    <row r="119" spans="6:22" x14ac:dyDescent="0.3">
      <c r="U119" s="125"/>
      <c r="V119" s="48"/>
    </row>
    <row r="120" spans="6:22" x14ac:dyDescent="0.3">
      <c r="U120" s="125"/>
      <c r="V120" s="48"/>
    </row>
    <row r="121" spans="6:22" x14ac:dyDescent="0.3">
      <c r="F121" s="155"/>
      <c r="G121" s="155"/>
      <c r="H121" s="155"/>
      <c r="I121" s="155"/>
      <c r="J121" s="155"/>
      <c r="K121" s="155"/>
      <c r="L121" s="155"/>
      <c r="M121" s="155"/>
      <c r="N121" s="155"/>
      <c r="O121" s="155"/>
      <c r="P121" s="155"/>
      <c r="Q121" s="155"/>
      <c r="R121" s="155"/>
      <c r="S121" s="155"/>
      <c r="U121" s="125"/>
      <c r="V121" s="48"/>
    </row>
    <row r="122" spans="6:22" x14ac:dyDescent="0.3"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U122" s="125"/>
      <c r="V122" s="48"/>
    </row>
    <row r="123" spans="6:22" x14ac:dyDescent="0.3">
      <c r="F123" s="155"/>
      <c r="G123" s="155"/>
      <c r="H123" s="155"/>
      <c r="I123" s="155"/>
      <c r="J123" s="155"/>
      <c r="K123" s="155"/>
      <c r="L123" s="155"/>
      <c r="M123" s="155"/>
      <c r="N123" s="155"/>
      <c r="O123" s="155"/>
      <c r="P123" s="155"/>
      <c r="Q123" s="155"/>
      <c r="R123" s="155"/>
      <c r="S123" s="155"/>
      <c r="U123" s="125"/>
      <c r="V123" s="48"/>
    </row>
    <row r="124" spans="6:22" x14ac:dyDescent="0.3">
      <c r="F124" s="155"/>
      <c r="G124" s="155"/>
      <c r="H124" s="155"/>
      <c r="I124" s="155"/>
      <c r="J124" s="155"/>
      <c r="K124" s="155"/>
      <c r="L124" s="155"/>
      <c r="M124" s="155"/>
      <c r="N124" s="155"/>
      <c r="O124" s="155"/>
      <c r="P124" s="155"/>
      <c r="Q124" s="155"/>
      <c r="R124" s="155"/>
      <c r="S124" s="155"/>
      <c r="U124" s="125"/>
      <c r="V124" s="48"/>
    </row>
    <row r="125" spans="6:22" x14ac:dyDescent="0.3">
      <c r="F125" s="155"/>
      <c r="G125" s="155"/>
      <c r="H125" s="155"/>
      <c r="I125" s="155"/>
      <c r="J125" s="155"/>
      <c r="K125" s="155"/>
      <c r="L125" s="155"/>
      <c r="M125" s="155"/>
      <c r="N125" s="155"/>
      <c r="O125" s="155"/>
      <c r="P125" s="155"/>
      <c r="Q125" s="155"/>
      <c r="R125" s="155"/>
      <c r="S125" s="155"/>
      <c r="U125" s="125"/>
      <c r="V125" s="48"/>
    </row>
    <row r="126" spans="6:22" x14ac:dyDescent="0.3">
      <c r="F126" s="155"/>
      <c r="G126" s="155"/>
      <c r="H126" s="155"/>
      <c r="I126" s="155"/>
      <c r="J126" s="155"/>
      <c r="K126" s="155"/>
      <c r="L126" s="155"/>
      <c r="M126" s="155"/>
      <c r="N126" s="155"/>
      <c r="O126" s="155"/>
      <c r="P126" s="155"/>
      <c r="Q126" s="155"/>
      <c r="R126" s="155"/>
      <c r="S126" s="155"/>
    </row>
    <row r="127" spans="6:22" x14ac:dyDescent="0.3">
      <c r="F127" s="155"/>
      <c r="G127" s="155"/>
      <c r="H127" s="155"/>
      <c r="I127" s="155"/>
      <c r="J127" s="155"/>
      <c r="K127" s="155"/>
      <c r="L127" s="155"/>
      <c r="M127" s="155"/>
      <c r="N127" s="155"/>
      <c r="O127" s="155"/>
      <c r="P127" s="155"/>
      <c r="Q127" s="155"/>
      <c r="R127" s="155"/>
      <c r="S127" s="155"/>
    </row>
    <row r="128" spans="6:22" x14ac:dyDescent="0.3">
      <c r="F128" s="155"/>
      <c r="G128" s="155"/>
      <c r="H128" s="155"/>
      <c r="I128" s="155"/>
      <c r="J128" s="155"/>
      <c r="K128" s="155"/>
      <c r="L128" s="155"/>
      <c r="M128" s="155"/>
      <c r="N128" s="155"/>
      <c r="O128" s="155"/>
      <c r="P128" s="155"/>
      <c r="Q128" s="155"/>
      <c r="R128" s="155"/>
      <c r="S128" s="155"/>
    </row>
    <row r="129" spans="6:19" x14ac:dyDescent="0.3">
      <c r="F129" s="155"/>
      <c r="G129" s="155"/>
      <c r="H129" s="155"/>
      <c r="I129" s="155"/>
      <c r="J129" s="155"/>
      <c r="K129" s="155"/>
      <c r="L129" s="155"/>
      <c r="M129" s="155"/>
      <c r="N129" s="155"/>
      <c r="O129" s="155"/>
      <c r="P129" s="155"/>
      <c r="Q129" s="155"/>
      <c r="R129" s="155"/>
      <c r="S129" s="155"/>
    </row>
    <row r="130" spans="6:19" x14ac:dyDescent="0.3">
      <c r="F130" s="155"/>
      <c r="G130" s="155"/>
      <c r="H130" s="155"/>
      <c r="I130" s="155"/>
      <c r="J130" s="155"/>
      <c r="K130" s="155"/>
      <c r="L130" s="155"/>
      <c r="M130" s="155"/>
      <c r="N130" s="155"/>
      <c r="O130" s="155"/>
      <c r="P130" s="155"/>
      <c r="Q130" s="155"/>
      <c r="R130" s="155"/>
      <c r="S130" s="155"/>
    </row>
    <row r="131" spans="6:19" x14ac:dyDescent="0.3">
      <c r="F131" s="155"/>
      <c r="G131" s="155"/>
      <c r="H131" s="155"/>
      <c r="I131" s="155"/>
      <c r="J131" s="155"/>
      <c r="K131" s="155"/>
      <c r="L131" s="155"/>
      <c r="M131" s="155"/>
      <c r="N131" s="155"/>
      <c r="O131" s="155"/>
      <c r="P131" s="155"/>
      <c r="Q131" s="155"/>
      <c r="R131" s="155"/>
      <c r="S131" s="155"/>
    </row>
    <row r="132" spans="6:19" x14ac:dyDescent="0.3">
      <c r="F132" s="155"/>
      <c r="G132" s="155"/>
      <c r="H132" s="155"/>
      <c r="I132" s="155"/>
      <c r="J132" s="155"/>
      <c r="K132" s="155"/>
      <c r="L132" s="155"/>
      <c r="M132" s="155"/>
      <c r="N132" s="155"/>
      <c r="O132" s="155"/>
      <c r="P132" s="155"/>
      <c r="Q132" s="155"/>
      <c r="R132" s="155"/>
      <c r="S132" s="155"/>
    </row>
    <row r="133" spans="6:19" x14ac:dyDescent="0.3">
      <c r="F133" s="155"/>
      <c r="G133" s="155"/>
      <c r="H133" s="155"/>
      <c r="I133" s="155"/>
      <c r="J133" s="155"/>
      <c r="K133" s="155"/>
      <c r="L133" s="155"/>
      <c r="M133" s="155"/>
      <c r="N133" s="155"/>
      <c r="O133" s="155"/>
      <c r="P133" s="155"/>
      <c r="Q133" s="155"/>
      <c r="R133" s="155"/>
      <c r="S133" s="155"/>
    </row>
    <row r="134" spans="6:19" x14ac:dyDescent="0.3">
      <c r="F134" s="155"/>
      <c r="G134" s="155"/>
      <c r="H134" s="155"/>
      <c r="I134" s="155"/>
      <c r="J134" s="155"/>
      <c r="K134" s="155"/>
      <c r="L134" s="155"/>
      <c r="M134" s="155"/>
      <c r="N134" s="155"/>
      <c r="O134" s="155"/>
      <c r="P134" s="155"/>
      <c r="Q134" s="155"/>
      <c r="R134" s="155"/>
      <c r="S134" s="155"/>
    </row>
    <row r="135" spans="6:19" x14ac:dyDescent="0.3">
      <c r="F135" s="155"/>
      <c r="G135" s="155"/>
      <c r="H135" s="155"/>
      <c r="I135" s="155"/>
      <c r="J135" s="155"/>
      <c r="K135" s="155"/>
      <c r="L135" s="155"/>
      <c r="M135" s="155"/>
      <c r="N135" s="155"/>
      <c r="O135" s="155"/>
      <c r="P135" s="155"/>
      <c r="Q135" s="155"/>
      <c r="R135" s="155"/>
      <c r="S135" s="155"/>
    </row>
    <row r="136" spans="6:19" x14ac:dyDescent="0.3">
      <c r="F136" s="155"/>
      <c r="G136" s="155"/>
      <c r="H136" s="155"/>
      <c r="I136" s="155"/>
      <c r="J136" s="155"/>
      <c r="K136" s="155"/>
      <c r="L136" s="155"/>
      <c r="M136" s="155"/>
      <c r="N136" s="155"/>
      <c r="O136" s="155"/>
      <c r="P136" s="155"/>
      <c r="Q136" s="155"/>
      <c r="R136" s="155"/>
      <c r="S136" s="155"/>
    </row>
    <row r="137" spans="6:19" x14ac:dyDescent="0.3">
      <c r="F137" s="155"/>
      <c r="G137" s="155"/>
      <c r="H137" s="155"/>
      <c r="I137" s="155"/>
      <c r="J137" s="155"/>
      <c r="K137" s="155"/>
      <c r="L137" s="155"/>
      <c r="M137" s="155"/>
      <c r="N137" s="155"/>
      <c r="O137" s="155"/>
      <c r="P137" s="155"/>
      <c r="Q137" s="155"/>
      <c r="R137" s="155"/>
      <c r="S137" s="155"/>
    </row>
    <row r="138" spans="6:19" x14ac:dyDescent="0.3">
      <c r="F138" s="155"/>
      <c r="G138" s="155"/>
      <c r="H138" s="155"/>
      <c r="I138" s="155"/>
      <c r="J138" s="155"/>
      <c r="K138" s="155"/>
      <c r="L138" s="155"/>
      <c r="M138" s="155"/>
      <c r="N138" s="155"/>
      <c r="O138" s="155"/>
      <c r="P138" s="155"/>
      <c r="Q138" s="155"/>
      <c r="R138" s="155"/>
      <c r="S138" s="155"/>
    </row>
    <row r="139" spans="6:19" x14ac:dyDescent="0.3">
      <c r="F139" s="155"/>
      <c r="G139" s="155"/>
      <c r="H139" s="155"/>
      <c r="I139" s="155"/>
      <c r="J139" s="155"/>
      <c r="K139" s="155"/>
      <c r="L139" s="155"/>
      <c r="M139" s="155"/>
      <c r="N139" s="155"/>
      <c r="O139" s="155"/>
      <c r="P139" s="155"/>
      <c r="Q139" s="155"/>
      <c r="R139" s="155"/>
      <c r="S139" s="155"/>
    </row>
    <row r="140" spans="6:19" x14ac:dyDescent="0.3">
      <c r="F140" s="155"/>
      <c r="G140" s="155"/>
      <c r="H140" s="155"/>
      <c r="I140" s="155"/>
      <c r="J140" s="155"/>
      <c r="K140" s="155"/>
      <c r="L140" s="155"/>
      <c r="M140" s="155"/>
      <c r="N140" s="155"/>
      <c r="O140" s="155"/>
      <c r="P140" s="155"/>
      <c r="Q140" s="155"/>
      <c r="R140" s="155"/>
      <c r="S140" s="155"/>
    </row>
  </sheetData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Graph Overall</vt:lpstr>
      <vt:lpstr>Graph EAC</vt:lpstr>
      <vt:lpstr>EAC</vt:lpstr>
      <vt:lpstr>Total trade with the World</vt:lpstr>
      <vt:lpstr>Regional blocks</vt:lpstr>
      <vt:lpstr>Trade by continents</vt:lpstr>
      <vt:lpstr>Sheet11</vt:lpstr>
      <vt:lpstr>ExportCountry</vt:lpstr>
      <vt:lpstr>ImportCountry</vt:lpstr>
      <vt:lpstr>ReexportsCountry</vt:lpstr>
      <vt:lpstr>ExportsCommodity</vt:lpstr>
      <vt:lpstr>ImportsCommodity</vt:lpstr>
      <vt:lpstr>ReexportsCommodity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enshimiyimana</cp:lastModifiedBy>
  <dcterms:created xsi:type="dcterms:W3CDTF">2015-08-17T14:37:11Z</dcterms:created>
  <dcterms:modified xsi:type="dcterms:W3CDTF">2018-08-09T06:18:54Z</dcterms:modified>
</cp:coreProperties>
</file>