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March" sheetId="1" r:id="rId1"/>
  </sheets>
  <calcPr calcId="144525"/>
</workbook>
</file>

<file path=xl/calcChain.xml><?xml version="1.0" encoding="utf-8"?>
<calcChain xmlns="http://schemas.openxmlformats.org/spreadsheetml/2006/main">
  <c r="K125" i="1" l="1"/>
  <c r="J125" i="1"/>
  <c r="I125" i="1"/>
  <c r="H125" i="1"/>
  <c r="G125" i="1"/>
  <c r="H124" i="1"/>
  <c r="F124" i="1"/>
  <c r="J124" i="1" s="1"/>
  <c r="E124" i="1"/>
  <c r="D124" i="1"/>
  <c r="K124" i="1" s="1"/>
  <c r="K123" i="1"/>
  <c r="J123" i="1"/>
  <c r="I123" i="1"/>
  <c r="H123" i="1"/>
  <c r="G123" i="1"/>
  <c r="K122" i="1"/>
  <c r="J122" i="1"/>
  <c r="I122" i="1"/>
  <c r="H122" i="1"/>
  <c r="G122" i="1"/>
  <c r="K121" i="1"/>
  <c r="J121" i="1"/>
  <c r="I121" i="1"/>
  <c r="H121" i="1"/>
  <c r="G121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06" i="1"/>
  <c r="J106" i="1"/>
  <c r="I106" i="1"/>
  <c r="H106" i="1"/>
  <c r="G106" i="1"/>
  <c r="J105" i="1"/>
  <c r="I105" i="1"/>
  <c r="H105" i="1"/>
  <c r="D105" i="1"/>
  <c r="K105" i="1" s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5" i="1"/>
  <c r="J95" i="1"/>
  <c r="I95" i="1"/>
  <c r="H95" i="1"/>
  <c r="G95" i="1"/>
  <c r="K87" i="1"/>
  <c r="J87" i="1"/>
  <c r="I87" i="1"/>
  <c r="H87" i="1"/>
  <c r="G87" i="1"/>
  <c r="G86" i="1"/>
  <c r="F86" i="1"/>
  <c r="K86" i="1" s="1"/>
  <c r="E86" i="1"/>
  <c r="H86" i="1" s="1"/>
  <c r="D86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8" i="1"/>
  <c r="J78" i="1"/>
  <c r="I78" i="1"/>
  <c r="H78" i="1"/>
  <c r="G78" i="1"/>
  <c r="K77" i="1"/>
  <c r="J77" i="1"/>
  <c r="I77" i="1"/>
  <c r="H77" i="1"/>
  <c r="G77" i="1"/>
  <c r="K76" i="1"/>
  <c r="J76" i="1"/>
  <c r="I76" i="1"/>
  <c r="H76" i="1"/>
  <c r="G76" i="1"/>
  <c r="K66" i="1"/>
  <c r="J66" i="1"/>
  <c r="I66" i="1"/>
  <c r="H66" i="1"/>
  <c r="G66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48" i="1"/>
  <c r="J48" i="1"/>
  <c r="I48" i="1"/>
  <c r="H48" i="1"/>
  <c r="G48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F12" i="1"/>
  <c r="K12" i="1" s="1"/>
  <c r="D12" i="1"/>
  <c r="G11" i="1"/>
  <c r="F11" i="1"/>
  <c r="I9" i="1" s="1"/>
  <c r="D11" i="1"/>
  <c r="G8" i="1" s="1"/>
  <c r="K10" i="1"/>
  <c r="J10" i="1"/>
  <c r="G10" i="1"/>
  <c r="K9" i="1"/>
  <c r="J9" i="1"/>
  <c r="G9" i="1"/>
  <c r="K8" i="1"/>
  <c r="J8" i="1"/>
  <c r="G7" i="1"/>
  <c r="F7" i="1"/>
  <c r="J7" i="1" s="1"/>
  <c r="E7" i="1"/>
  <c r="E12" i="1" s="1"/>
  <c r="D7" i="1"/>
  <c r="I7" i="1" l="1"/>
  <c r="K11" i="1"/>
  <c r="K7" i="1"/>
  <c r="I10" i="1"/>
  <c r="E11" i="1"/>
  <c r="I11" i="1"/>
  <c r="I124" i="1"/>
  <c r="I86" i="1"/>
  <c r="J11" i="1"/>
  <c r="I8" i="1"/>
  <c r="J86" i="1"/>
  <c r="G124" i="1"/>
  <c r="J12" i="1"/>
  <c r="G105" i="1"/>
  <c r="H11" i="1" l="1"/>
  <c r="H10" i="1"/>
  <c r="H9" i="1"/>
  <c r="H8" i="1"/>
  <c r="H7" i="1"/>
</calcChain>
</file>

<file path=xl/sharedStrings.xml><?xml version="1.0" encoding="utf-8"?>
<sst xmlns="http://schemas.openxmlformats.org/spreadsheetml/2006/main" count="183" uniqueCount="70">
  <si>
    <t>1. Summary of External Merchandise Trade</t>
  </si>
  <si>
    <t>Value: US $ Million</t>
  </si>
  <si>
    <t>Shares in percentage</t>
  </si>
  <si>
    <t>Percentage Increase/Decrease</t>
  </si>
  <si>
    <t>Mar2017/Feb2017</t>
  </si>
  <si>
    <t>Mar2017/Mar2016</t>
  </si>
  <si>
    <t>Mar (R)</t>
  </si>
  <si>
    <r>
      <t>Feb</t>
    </r>
    <r>
      <rPr>
        <b/>
        <vertAlign val="superscript"/>
        <sz val="8"/>
        <color theme="1"/>
        <rFont val="Calibri"/>
        <family val="2"/>
        <scheme val="minor"/>
      </rPr>
      <t>1</t>
    </r>
  </si>
  <si>
    <r>
      <t>Mar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</si>
  <si>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</si>
  <si>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</si>
  <si>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</si>
  <si>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</si>
  <si>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</si>
  <si>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</si>
  <si>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</si>
  <si>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</si>
  <si>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2. Total Domestic Exports of Goods by S.I.T.C</t>
  </si>
  <si>
    <t>SITC SECTION/DESCRIPTION</t>
  </si>
  <si>
    <t xml:space="preserve">             Value: US $ Million</t>
  </si>
  <si>
    <t xml:space="preserve">              Shares in percentage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</si>
  <si>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</si>
  <si>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</si>
  <si>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</si>
  <si>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</si>
  <si>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</si>
  <si>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</si>
  <si>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</si>
  <si>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</si>
  <si>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</si>
  <si>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</si>
  <si>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</si>
  <si>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</si>
  <si>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 xml:space="preserve">         Value: US $ Million</t>
  </si>
  <si>
    <t>Total Imports</t>
  </si>
  <si>
    <t>4. Total re-exports of Goods by S.I.T.C</t>
  </si>
  <si>
    <t>Total Re-exports</t>
  </si>
  <si>
    <t>5. Main Trading Partners in March 2017</t>
  </si>
  <si>
    <t>Rank</t>
  </si>
  <si>
    <t>Country</t>
  </si>
  <si>
    <t>Exports (f.o.b.)</t>
  </si>
  <si>
    <t>Percentage increase/decrease</t>
  </si>
  <si>
    <t>United Arab Emirates</t>
  </si>
  <si>
    <t>Kenya</t>
  </si>
  <si>
    <t>Switzerland</t>
  </si>
  <si>
    <t>Congo, The Democratic Republic Of</t>
  </si>
  <si>
    <t>Uganda</t>
  </si>
  <si>
    <t>United States</t>
  </si>
  <si>
    <t>Turkey</t>
  </si>
  <si>
    <t>Singapore</t>
  </si>
  <si>
    <t>Belgium</t>
  </si>
  <si>
    <t>Hong Kong</t>
  </si>
  <si>
    <t>Rest of the World</t>
  </si>
  <si>
    <t>Total</t>
  </si>
  <si>
    <t>Re-Exports (f.o.b.)</t>
  </si>
  <si>
    <t>Burundi</t>
  </si>
  <si>
    <t>Tanzania, United Republic Of</t>
  </si>
  <si>
    <t>United Kingdom</t>
  </si>
  <si>
    <t>Senegal</t>
  </si>
  <si>
    <t>South Africa</t>
  </si>
  <si>
    <t>Qatar</t>
  </si>
  <si>
    <t>Imports (c.i.f.)</t>
  </si>
  <si>
    <t>China</t>
  </si>
  <si>
    <t>India</t>
  </si>
  <si>
    <t>Japan</t>
  </si>
  <si>
    <t>Germany</t>
  </si>
  <si>
    <t>Egypt</t>
  </si>
  <si>
    <t>Italy</t>
  </si>
  <si>
    <t>Indonesia</t>
  </si>
  <si>
    <t> 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</si>
</sst>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sz val="9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6" fillId="0" borderId="3" xfId="1" applyNumberFormat="1" applyFont="1" applyBorder="1" applyAlignment="1">
      <alignment horizontal="center" vertical="center"/>
    </xf>
    <xf numFmtId="2" fontId="3" fillId="0" borderId="11" xfId="1" applyNumberFormat="1" applyFont="1" applyBorder="1" applyAlignment="1">
      <alignment horizontal="center" vertical="center"/>
    </xf>
    <xf numFmtId="10" fontId="3" fillId="0" borderId="11" xfId="2" applyNumberFormat="1" applyFont="1" applyBorder="1" applyAlignment="1">
      <alignment horizontal="center"/>
    </xf>
    <xf numFmtId="43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4" fillId="0" borderId="11" xfId="1" applyNumberFormat="1" applyFont="1" applyBorder="1" applyAlignment="1">
      <alignment horizontal="center" vertical="center"/>
    </xf>
    <xf numFmtId="10" fontId="4" fillId="0" borderId="11" xfId="2" applyNumberFormat="1" applyFont="1" applyBorder="1" applyAlignment="1">
      <alignment horizontal="center"/>
    </xf>
    <xf numFmtId="10" fontId="0" fillId="0" borderId="0" xfId="2" applyNumberFormat="1" applyFont="1"/>
    <xf numFmtId="2" fontId="7" fillId="0" borderId="3" xfId="2" applyNumberFormat="1" applyFont="1" applyBorder="1" applyAlignment="1">
      <alignment horizontal="center"/>
    </xf>
    <xf numFmtId="2" fontId="7" fillId="0" borderId="11" xfId="2" applyNumberFormat="1" applyFont="1" applyBorder="1" applyAlignment="1">
      <alignment horizontal="center"/>
    </xf>
    <xf numFmtId="2" fontId="6" fillId="0" borderId="3" xfId="2" applyNumberFormat="1" applyFont="1" applyBorder="1" applyAlignment="1">
      <alignment horizontal="center"/>
    </xf>
    <xf numFmtId="2" fontId="6" fillId="0" borderId="11" xfId="2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6" fillId="2" borderId="3" xfId="0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 vertical="center"/>
    </xf>
    <xf numFmtId="10" fontId="3" fillId="2" borderId="11" xfId="2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49" fontId="0" fillId="0" borderId="0" xfId="0" applyNumberFormat="1"/>
    <xf numFmtId="49" fontId="10" fillId="0" borderId="0" xfId="0" applyNumberFormat="1" applyFont="1"/>
    <xf numFmtId="0" fontId="10" fillId="0" borderId="0" xfId="0" applyFont="1"/>
    <xf numFmtId="0" fontId="11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5" xfId="0" applyFont="1" applyFill="1" applyBorder="1"/>
    <xf numFmtId="2" fontId="4" fillId="2" borderId="11" xfId="0" applyNumberFormat="1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 vertical="center"/>
    </xf>
    <xf numFmtId="10" fontId="4" fillId="2" borderId="11" xfId="2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/>
    </xf>
    <xf numFmtId="0" fontId="15" fillId="2" borderId="11" xfId="0" applyFont="1" applyFill="1" applyBorder="1"/>
    <xf numFmtId="2" fontId="6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12" fillId="2" borderId="11" xfId="0" applyNumberFormat="1" applyFont="1" applyFill="1" applyBorder="1" applyAlignment="1">
      <alignment horizontal="center" vertical="center"/>
    </xf>
    <xf numFmtId="10" fontId="3" fillId="2" borderId="11" xfId="2" applyNumberFormat="1" applyFont="1" applyFill="1" applyBorder="1" applyAlignment="1">
      <alignment horizontal="center" vertical="center"/>
    </xf>
    <xf numFmtId="0" fontId="15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wrapText="1"/>
    </xf>
    <xf numFmtId="10" fontId="13" fillId="2" borderId="11" xfId="2" applyNumberFormat="1" applyFont="1" applyFill="1" applyBorder="1" applyAlignment="1">
      <alignment horizontal="center" vertical="center"/>
    </xf>
    <xf numFmtId="2" fontId="17" fillId="2" borderId="11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/>
    <xf numFmtId="0" fontId="15" fillId="2" borderId="4" xfId="0" applyFont="1" applyFill="1" applyBorder="1"/>
    <xf numFmtId="2" fontId="3" fillId="2" borderId="11" xfId="0" applyNumberFormat="1" applyFont="1" applyFill="1" applyBorder="1" applyAlignment="1">
      <alignment horizontal="center"/>
    </xf>
    <xf numFmtId="10" fontId="12" fillId="2" borderId="11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/>
    <xf numFmtId="0" fontId="18" fillId="2" borderId="4" xfId="0" applyFont="1" applyFill="1" applyBorder="1"/>
    <xf numFmtId="0" fontId="12" fillId="2" borderId="11" xfId="0" applyFont="1" applyFill="1" applyBorder="1" applyAlignment="1">
      <alignment horizontal="justify" vertical="top" textRotation="90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/>
    </xf>
    <xf numFmtId="0" fontId="0" fillId="0" borderId="0" xfId="0" applyFill="1"/>
    <xf numFmtId="0" fontId="12" fillId="2" borderId="1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justify" vertical="center"/>
    </xf>
    <xf numFmtId="0" fontId="4" fillId="2" borderId="11" xfId="0" applyFont="1" applyFill="1" applyBorder="1"/>
    <xf numFmtId="2" fontId="4" fillId="2" borderId="11" xfId="1" applyNumberFormat="1" applyFont="1" applyFill="1" applyBorder="1" applyAlignment="1">
      <alignment horizontal="center" vertical="center"/>
    </xf>
    <xf numFmtId="10" fontId="13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top"/>
    </xf>
    <xf numFmtId="10" fontId="12" fillId="2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top"/>
    </xf>
    <xf numFmtId="2" fontId="12" fillId="0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0" fillId="0" borderId="0" xfId="0" applyNumberFormat="1" applyBorder="1"/>
    <xf numFmtId="0" fontId="12" fillId="2" borderId="11" xfId="0" applyFont="1" applyFill="1" applyBorder="1" applyAlignment="1">
      <alignment horizontal="justify" vertical="top" textRotation="90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top"/>
    </xf>
    <xf numFmtId="10" fontId="4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/>
    </xf>
    <xf numFmtId="2" fontId="0" fillId="0" borderId="0" xfId="2" applyNumberFormat="1" applyFont="1" applyBorder="1"/>
    <xf numFmtId="10" fontId="3" fillId="2" borderId="11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top" textRotation="90" wrapText="1"/>
    </xf>
    <xf numFmtId="0" fontId="4" fillId="2" borderId="11" xfId="0" applyFont="1" applyFill="1" applyBorder="1" applyAlignment="1">
      <alignment horizontal="left"/>
    </xf>
    <xf numFmtId="43" fontId="0" fillId="0" borderId="0" xfId="1" applyNumberFormat="1" applyFont="1" applyBorder="1"/>
    <xf numFmtId="2" fontId="12" fillId="2" borderId="11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3" fontId="0" fillId="0" borderId="0" xfId="1" applyNumberFormat="1" applyFont="1" applyFill="1" applyBorder="1"/>
    <xf numFmtId="43" fontId="0" fillId="0" borderId="0" xfId="1" applyNumberFormat="1" applyFont="1"/>
    <xf numFmtId="2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7"/>
  <sheetViews>
    <sheetView tabSelected="1" topLeftCell="A34" workbookViewId="0">
      <selection activeCell="N53" sqref="N53"/>
    </sheetView>
  </sheetViews>
  <sheetFormatPr defaultRowHeight="15" x14ac:dyDescent="0.25"/>
  <cols>
    <col min="2" max="2" width="6.28515625" customWidth="1"/>
    <col min="3" max="3" width="25.5703125" customWidth="1"/>
    <col min="4" max="4" width="8.85546875" customWidth="1"/>
    <col min="5" max="5" width="8.28515625" customWidth="1"/>
    <col min="6" max="6" width="6.85546875" customWidth="1"/>
    <col min="8" max="8" width="8.7109375" customWidth="1"/>
    <col min="9" max="9" width="8.85546875" customWidth="1"/>
    <col min="10" max="10" width="13.85546875" customWidth="1"/>
    <col min="11" max="11" width="13.7109375" customWidth="1"/>
    <col min="12" max="12" width="10.140625" customWidth="1"/>
    <col min="13" max="13" width="7.28515625" customWidth="1"/>
    <col min="14" max="14" width="9.28515625" customWidth="1"/>
    <col min="20" max="20" width="14" customWidth="1"/>
    <col min="21" max="21" width="13.140625" customWidth="1"/>
  </cols>
  <sheetData>
    <row r="2" spans="2:12" x14ac:dyDescent="0.25">
      <c r="E2" s="1" t="s">
        <v>0</v>
      </c>
    </row>
    <row r="4" spans="2:12" ht="21.75" customHeight="1" x14ac:dyDescent="0.25">
      <c r="B4" s="2"/>
      <c r="C4" s="3"/>
      <c r="D4" s="4" t="s">
        <v>1</v>
      </c>
      <c r="E4" s="5"/>
      <c r="F4" s="6"/>
      <c r="G4" s="4" t="s">
        <v>2</v>
      </c>
      <c r="H4" s="5"/>
      <c r="I4" s="6"/>
      <c r="J4" s="7" t="s">
        <v>3</v>
      </c>
      <c r="K4" s="8"/>
    </row>
    <row r="5" spans="2:12" x14ac:dyDescent="0.25">
      <c r="B5" s="9"/>
      <c r="C5" s="10"/>
      <c r="D5" s="11">
        <v>2016</v>
      </c>
      <c r="E5" s="4">
        <v>2017</v>
      </c>
      <c r="F5" s="6"/>
      <c r="G5" s="11">
        <v>2016</v>
      </c>
      <c r="H5" s="4">
        <v>2017</v>
      </c>
      <c r="I5" s="6"/>
      <c r="J5" s="12" t="s">
        <v>4</v>
      </c>
      <c r="K5" s="12" t="s">
        <v>5</v>
      </c>
    </row>
    <row r="6" spans="2:12" x14ac:dyDescent="0.25">
      <c r="B6" s="13"/>
      <c r="C6" s="14"/>
      <c r="D6" s="15" t="s">
        <v>6</v>
      </c>
      <c r="E6" s="16" t="s">
        <v>7</v>
      </c>
      <c r="F6" s="16" t="s">
        <v>8</v>
      </c>
      <c r="G6" s="15" t="s">
        <v>6</v>
      </c>
      <c r="H6" s="16" t="s">
        <v>7</v>
      </c>
      <c r="I6" s="16" t="s">
        <v>8</v>
      </c>
      <c r="J6" s="17"/>
      <c r="K6" s="17"/>
    </row>
    <row r="7" spans="2:12" x14ac:dyDescent="0.25">
      <c r="B7" s="18" t="s">
        <v>9</v>
      </c>
      <c r="C7" s="19"/>
      <c r="D7" s="20">
        <f>SUM(D8:D9)</f>
        <v>50.382398529422446</v>
      </c>
      <c r="E7" s="20">
        <f t="shared" ref="E7:F7" si="0">SUM(E8:E9)</f>
        <v>49.63505797778479</v>
      </c>
      <c r="F7" s="20">
        <f t="shared" si="0"/>
        <v>60.613833529492339</v>
      </c>
      <c r="G7" s="21">
        <f>+D7/$D$11*100</f>
        <v>23.43446058919514</v>
      </c>
      <c r="H7" s="21">
        <f>+E7/$E$11*100</f>
        <v>28.329116546633728</v>
      </c>
      <c r="I7" s="21">
        <f>+F7/$F$11*100</f>
        <v>27.126120354902248</v>
      </c>
      <c r="J7" s="22">
        <f>+F7/E7-1</f>
        <v>0.22118994112228751</v>
      </c>
      <c r="K7" s="22">
        <f>+F7/D7-1</f>
        <v>0.20307558390843417</v>
      </c>
      <c r="L7" s="23"/>
    </row>
    <row r="8" spans="2:12" x14ac:dyDescent="0.25">
      <c r="B8" s="24" t="s">
        <v>10</v>
      </c>
      <c r="C8" s="25"/>
      <c r="D8" s="26">
        <v>34.520022516060706</v>
      </c>
      <c r="E8" s="27">
        <v>30.52394291981625</v>
      </c>
      <c r="F8" s="27">
        <v>42.598598259901991</v>
      </c>
      <c r="G8" s="28">
        <f t="shared" ref="G8:G11" si="1">+D8/$D$11*100</f>
        <v>16.056363547645237</v>
      </c>
      <c r="H8" s="28">
        <f t="shared" ref="H8:H11" si="2">+E8/$E$11*100</f>
        <v>17.421483356084558</v>
      </c>
      <c r="I8" s="28">
        <f t="shared" ref="I8:I11" si="3">+F8/$F$11*100</f>
        <v>19.063877601240854</v>
      </c>
      <c r="J8" s="29">
        <f t="shared" ref="J8:J12" si="4">+F8/E8-1</f>
        <v>0.39557980342856802</v>
      </c>
      <c r="K8" s="29">
        <f t="shared" ref="K8:K12" si="5">+F8/D8-1</f>
        <v>0.23402579590099237</v>
      </c>
      <c r="L8" s="30"/>
    </row>
    <row r="9" spans="2:12" x14ac:dyDescent="0.25">
      <c r="B9" s="24" t="s">
        <v>11</v>
      </c>
      <c r="C9" s="25"/>
      <c r="D9" s="31">
        <v>15.862376013361743</v>
      </c>
      <c r="E9" s="31">
        <v>19.11111505796854</v>
      </c>
      <c r="F9" s="32">
        <v>18.015235269590345</v>
      </c>
      <c r="G9" s="28">
        <f t="shared" si="1"/>
        <v>7.3780970415499052</v>
      </c>
      <c r="H9" s="28">
        <f t="shared" si="2"/>
        <v>10.907633190549165</v>
      </c>
      <c r="I9" s="28">
        <f t="shared" si="3"/>
        <v>8.0622427536613923</v>
      </c>
      <c r="J9" s="29">
        <f t="shared" si="4"/>
        <v>-5.7342535223828262E-2</v>
      </c>
      <c r="K9" s="29">
        <f t="shared" si="5"/>
        <v>0.13572110851584474</v>
      </c>
    </row>
    <row r="10" spans="2:12" x14ac:dyDescent="0.25">
      <c r="B10" s="18" t="s">
        <v>12</v>
      </c>
      <c r="C10" s="19"/>
      <c r="D10" s="33">
        <v>164.61038245505696</v>
      </c>
      <c r="E10" s="34">
        <v>125.57357550034885</v>
      </c>
      <c r="F10" s="34">
        <v>162.83807458142246</v>
      </c>
      <c r="G10" s="21">
        <f t="shared" si="1"/>
        <v>76.565539410804874</v>
      </c>
      <c r="H10" s="28">
        <f t="shared" si="2"/>
        <v>71.670883453366287</v>
      </c>
      <c r="I10" s="28">
        <f t="shared" si="3"/>
        <v>72.873879645097745</v>
      </c>
      <c r="J10" s="29">
        <f t="shared" si="4"/>
        <v>0.29675430465838804</v>
      </c>
      <c r="K10" s="29">
        <f t="shared" si="5"/>
        <v>-1.076668340843201E-2</v>
      </c>
    </row>
    <row r="11" spans="2:12" x14ac:dyDescent="0.25">
      <c r="B11" s="35" t="s">
        <v>13</v>
      </c>
      <c r="C11" s="36"/>
      <c r="D11" s="37">
        <f>SUM(D7,D10)</f>
        <v>214.9927809844794</v>
      </c>
      <c r="E11" s="37">
        <f t="shared" ref="E11:F11" si="6">SUM(E7,E10)</f>
        <v>175.20863347813363</v>
      </c>
      <c r="F11" s="37">
        <f t="shared" si="6"/>
        <v>223.45190811091481</v>
      </c>
      <c r="G11" s="38">
        <f t="shared" si="1"/>
        <v>100</v>
      </c>
      <c r="H11" s="38">
        <f t="shared" si="2"/>
        <v>100</v>
      </c>
      <c r="I11" s="38">
        <f t="shared" si="3"/>
        <v>100</v>
      </c>
      <c r="J11" s="39">
        <f t="shared" si="4"/>
        <v>0.27534758804452419</v>
      </c>
      <c r="K11" s="39">
        <f t="shared" si="5"/>
        <v>3.9346098448980404E-2</v>
      </c>
    </row>
    <row r="12" spans="2:12" x14ac:dyDescent="0.25">
      <c r="B12" s="35" t="s">
        <v>14</v>
      </c>
      <c r="C12" s="36"/>
      <c r="D12" s="40">
        <f>D7-D10</f>
        <v>-114.22798392563452</v>
      </c>
      <c r="E12" s="40">
        <f t="shared" ref="E12:F12" si="7">E7-E10</f>
        <v>-75.938517522564069</v>
      </c>
      <c r="F12" s="40">
        <f t="shared" si="7"/>
        <v>-102.22424105193012</v>
      </c>
      <c r="G12" s="41"/>
      <c r="H12" s="42"/>
      <c r="I12" s="43"/>
      <c r="J12" s="39">
        <f t="shared" si="4"/>
        <v>0.34614480749582199</v>
      </c>
      <c r="K12" s="39">
        <f t="shared" si="5"/>
        <v>-0.10508583327111121</v>
      </c>
    </row>
    <row r="13" spans="2:12" x14ac:dyDescent="0.25">
      <c r="B13" s="44" t="s">
        <v>15</v>
      </c>
    </row>
    <row r="14" spans="2:12" x14ac:dyDescent="0.25">
      <c r="B14" s="44" t="s">
        <v>16</v>
      </c>
    </row>
    <row r="15" spans="2:12" x14ac:dyDescent="0.25">
      <c r="B15" s="45"/>
      <c r="D15" s="1" t="s">
        <v>17</v>
      </c>
    </row>
    <row r="16" spans="2:12" x14ac:dyDescent="0.25">
      <c r="B16" s="46"/>
      <c r="C16" s="47"/>
      <c r="D16" s="47"/>
      <c r="E16" s="47"/>
      <c r="F16" s="47"/>
      <c r="G16" s="47"/>
      <c r="H16" s="47"/>
      <c r="I16" s="47"/>
      <c r="J16" s="47"/>
    </row>
    <row r="17" spans="2:11" ht="21" customHeight="1" x14ac:dyDescent="0.25">
      <c r="B17" s="48" t="s">
        <v>18</v>
      </c>
      <c r="C17" s="48"/>
      <c r="D17" s="49" t="s">
        <v>19</v>
      </c>
      <c r="E17" s="50"/>
      <c r="F17" s="51"/>
      <c r="G17" s="52" t="s">
        <v>20</v>
      </c>
      <c r="H17" s="52"/>
      <c r="I17" s="52"/>
      <c r="J17" s="53" t="s">
        <v>3</v>
      </c>
      <c r="K17" s="53"/>
    </row>
    <row r="18" spans="2:11" x14ac:dyDescent="0.25">
      <c r="B18" s="48"/>
      <c r="C18" s="48"/>
      <c r="D18" s="54">
        <v>2016</v>
      </c>
      <c r="E18" s="55">
        <v>2017</v>
      </c>
      <c r="F18" s="56"/>
      <c r="G18" s="54">
        <v>2016</v>
      </c>
      <c r="H18" s="55">
        <v>2017</v>
      </c>
      <c r="I18" s="56"/>
      <c r="J18" s="57" t="s">
        <v>4</v>
      </c>
      <c r="K18" s="57" t="s">
        <v>5</v>
      </c>
    </row>
    <row r="19" spans="2:11" x14ac:dyDescent="0.25">
      <c r="B19" s="48"/>
      <c r="C19" s="48"/>
      <c r="D19" s="58" t="s">
        <v>6</v>
      </c>
      <c r="E19" s="59" t="s">
        <v>7</v>
      </c>
      <c r="F19" s="59" t="s">
        <v>8</v>
      </c>
      <c r="G19" s="58" t="s">
        <v>6</v>
      </c>
      <c r="H19" s="59" t="s">
        <v>7</v>
      </c>
      <c r="I19" s="59" t="s">
        <v>8</v>
      </c>
      <c r="J19" s="60"/>
      <c r="K19" s="60"/>
    </row>
    <row r="20" spans="2:11" x14ac:dyDescent="0.25">
      <c r="B20" s="61" t="s">
        <v>21</v>
      </c>
      <c r="C20" s="62"/>
      <c r="D20" s="63">
        <v>15.150299166231012</v>
      </c>
      <c r="E20" s="63">
        <v>11.172360108645456</v>
      </c>
      <c r="F20" s="64">
        <v>15.908178710344469</v>
      </c>
      <c r="G20" s="64">
        <f>+D20/$D$30*100</f>
        <v>43.888439409859068</v>
      </c>
      <c r="H20" s="64">
        <f>+E20/$E$30*100</f>
        <v>36.601955841662651</v>
      </c>
      <c r="I20" s="64">
        <f>+F20/$F$30*100</f>
        <v>37.344371317773664</v>
      </c>
      <c r="J20" s="65">
        <f>+F20/E20-1</f>
        <v>0.42388703511573311</v>
      </c>
      <c r="K20" s="65">
        <f>+F20/D20-1</f>
        <v>5.0024064594230477E-2</v>
      </c>
    </row>
    <row r="21" spans="2:11" x14ac:dyDescent="0.25">
      <c r="B21" s="61" t="s">
        <v>22</v>
      </c>
      <c r="C21" s="62"/>
      <c r="D21" s="63">
        <v>5.8726328064630136E-2</v>
      </c>
      <c r="E21" s="63">
        <v>3.1530256665775462E-2</v>
      </c>
      <c r="F21" s="64">
        <v>0.10727806417126559</v>
      </c>
      <c r="G21" s="64">
        <f t="shared" ref="G21:G30" si="8">+D21/$D$30*100</f>
        <v>0.17012250799462039</v>
      </c>
      <c r="H21" s="64">
        <f t="shared" ref="H21:H30" si="9">+E21/$E$30*100</f>
        <v>0.10329680129661727</v>
      </c>
      <c r="I21" s="64">
        <f t="shared" ref="I21:I30" si="10">+F21/$F$30*100</f>
        <v>0.25183472826204778</v>
      </c>
      <c r="J21" s="65">
        <f t="shared" ref="J21:J30" si="11">+F21/E21-1</f>
        <v>2.4023847413748025</v>
      </c>
      <c r="K21" s="65">
        <f t="shared" ref="K21:K30" si="12">+F21/D21-1</f>
        <v>0.82674564725386501</v>
      </c>
    </row>
    <row r="22" spans="2:11" x14ac:dyDescent="0.25">
      <c r="B22" s="61" t="s">
        <v>23</v>
      </c>
      <c r="C22" s="62"/>
      <c r="D22" s="63">
        <v>9.2457787317711695</v>
      </c>
      <c r="E22" s="63">
        <v>10.595334009430523</v>
      </c>
      <c r="F22" s="64">
        <v>12.369318439390502</v>
      </c>
      <c r="G22" s="64">
        <f t="shared" si="8"/>
        <v>26.783814313763841</v>
      </c>
      <c r="H22" s="64">
        <f t="shared" si="9"/>
        <v>34.711550985610039</v>
      </c>
      <c r="I22" s="64">
        <f t="shared" si="10"/>
        <v>29.036914228780454</v>
      </c>
      <c r="J22" s="65">
        <f t="shared" si="11"/>
        <v>0.16743072265404946</v>
      </c>
      <c r="K22" s="65">
        <f t="shared" si="12"/>
        <v>0.33783414012342172</v>
      </c>
    </row>
    <row r="23" spans="2:11" x14ac:dyDescent="0.25">
      <c r="B23" s="61" t="s">
        <v>24</v>
      </c>
      <c r="C23" s="62"/>
      <c r="D23" s="63">
        <v>4.2144183433954055E-2</v>
      </c>
      <c r="E23" s="63">
        <v>8.4665131371071643E-3</v>
      </c>
      <c r="F23" s="64">
        <v>1.9421556803485045E-2</v>
      </c>
      <c r="G23" s="64">
        <f t="shared" si="8"/>
        <v>0.122086199145282</v>
      </c>
      <c r="H23" s="64">
        <f t="shared" si="9"/>
        <v>2.7737285315163774E-2</v>
      </c>
      <c r="I23" s="64">
        <f t="shared" si="10"/>
        <v>4.5592009119620573E-2</v>
      </c>
      <c r="J23" s="65">
        <f>+F23/E23-1</f>
        <v>1.2939262585401239</v>
      </c>
      <c r="K23" s="65">
        <f t="shared" si="12"/>
        <v>-0.53916400269277032</v>
      </c>
    </row>
    <row r="24" spans="2:11" x14ac:dyDescent="0.25">
      <c r="B24" s="61" t="s">
        <v>25</v>
      </c>
      <c r="C24" s="62"/>
      <c r="D24" s="63">
        <v>1.375823755642235E-2</v>
      </c>
      <c r="E24" s="63">
        <v>0</v>
      </c>
      <c r="F24" s="64">
        <v>2.6284308936486908E-2</v>
      </c>
      <c r="G24" s="64">
        <f t="shared" si="8"/>
        <v>3.9855818605046459E-2</v>
      </c>
      <c r="H24" s="64">
        <f t="shared" si="9"/>
        <v>0</v>
      </c>
      <c r="I24" s="64">
        <f t="shared" si="10"/>
        <v>6.1702286014486761E-2</v>
      </c>
      <c r="J24" s="65">
        <v>0</v>
      </c>
      <c r="K24" s="65">
        <f t="shared" si="12"/>
        <v>0.91044156845637425</v>
      </c>
    </row>
    <row r="25" spans="2:11" x14ac:dyDescent="0.25">
      <c r="B25" s="61" t="s">
        <v>26</v>
      </c>
      <c r="C25" s="62"/>
      <c r="D25" s="63">
        <v>0.13594854818458393</v>
      </c>
      <c r="E25" s="63">
        <v>0.19463259485210122</v>
      </c>
      <c r="F25" s="64">
        <v>0.27643537358895831</v>
      </c>
      <c r="G25" s="64">
        <f t="shared" si="8"/>
        <v>0.39382520136344884</v>
      </c>
      <c r="H25" s="64">
        <f t="shared" si="9"/>
        <v>0.63763909978269895</v>
      </c>
      <c r="I25" s="64">
        <f t="shared" si="10"/>
        <v>0.6489306805411168</v>
      </c>
      <c r="J25" s="65">
        <f t="shared" si="11"/>
        <v>0.4202933162300897</v>
      </c>
      <c r="K25" s="65">
        <f t="shared" si="12"/>
        <v>1.0333823147094487</v>
      </c>
    </row>
    <row r="26" spans="2:11" x14ac:dyDescent="0.25">
      <c r="B26" s="61" t="s">
        <v>27</v>
      </c>
      <c r="C26" s="62"/>
      <c r="D26" s="63">
        <v>1.3279001260761534</v>
      </c>
      <c r="E26" s="63">
        <v>1.438547029871424</v>
      </c>
      <c r="F26" s="64">
        <v>2.3082288817967278</v>
      </c>
      <c r="G26" s="64">
        <f t="shared" si="8"/>
        <v>3.8467533601936026</v>
      </c>
      <c r="H26" s="64">
        <f t="shared" si="9"/>
        <v>4.7128479883819807</v>
      </c>
      <c r="I26" s="64">
        <f t="shared" si="10"/>
        <v>5.4185559527423717</v>
      </c>
      <c r="J26" s="65">
        <f t="shared" si="11"/>
        <v>0.60455573148903952</v>
      </c>
      <c r="K26" s="65">
        <f t="shared" si="12"/>
        <v>0.73825488564217046</v>
      </c>
    </row>
    <row r="27" spans="2:11" x14ac:dyDescent="0.25">
      <c r="B27" s="61" t="s">
        <v>28</v>
      </c>
      <c r="C27" s="62"/>
      <c r="D27" s="63">
        <v>2.9350319839302905</v>
      </c>
      <c r="E27" s="63">
        <v>0.366675528036361</v>
      </c>
      <c r="F27" s="64">
        <v>0.82408259283815632</v>
      </c>
      <c r="G27" s="64">
        <f t="shared" si="8"/>
        <v>8.5024046046457364</v>
      </c>
      <c r="H27" s="64">
        <f t="shared" si="9"/>
        <v>1.2012718310985766</v>
      </c>
      <c r="I27" s="64">
        <f t="shared" si="10"/>
        <v>1.934529835489597</v>
      </c>
      <c r="J27" s="65">
        <f t="shared" si="11"/>
        <v>1.2474436656608212</v>
      </c>
      <c r="K27" s="65">
        <f t="shared" si="12"/>
        <v>-0.71922534495360746</v>
      </c>
    </row>
    <row r="28" spans="2:11" x14ac:dyDescent="0.25">
      <c r="B28" s="61" t="s">
        <v>29</v>
      </c>
      <c r="C28" s="62"/>
      <c r="D28" s="63">
        <v>1.0418694368933676</v>
      </c>
      <c r="E28" s="63">
        <v>0.2887655725153731</v>
      </c>
      <c r="F28" s="64">
        <v>0.62078093019365799</v>
      </c>
      <c r="G28" s="64">
        <f t="shared" si="8"/>
        <v>3.0181597836694047</v>
      </c>
      <c r="H28" s="64">
        <f t="shared" si="9"/>
        <v>0.94602972254906659</v>
      </c>
      <c r="I28" s="64">
        <f t="shared" si="10"/>
        <v>1.4572801818645718</v>
      </c>
      <c r="J28" s="65">
        <f t="shared" si="11"/>
        <v>1.1497747282897075</v>
      </c>
      <c r="K28" s="65">
        <f t="shared" si="12"/>
        <v>-0.40416629165676055</v>
      </c>
    </row>
    <row r="29" spans="2:11" x14ac:dyDescent="0.25">
      <c r="B29" s="61" t="s">
        <v>30</v>
      </c>
      <c r="C29" s="62"/>
      <c r="D29" s="63">
        <v>4.5685657739191194</v>
      </c>
      <c r="E29" s="63">
        <v>6.4276313066621293</v>
      </c>
      <c r="F29" s="64">
        <v>10.138589401838278</v>
      </c>
      <c r="G29" s="64">
        <f t="shared" si="8"/>
        <v>13.234538800759932</v>
      </c>
      <c r="H29" s="64">
        <f t="shared" si="9"/>
        <v>21.057670444303213</v>
      </c>
      <c r="I29" s="64">
        <f t="shared" si="10"/>
        <v>23.800288779412067</v>
      </c>
      <c r="J29" s="65">
        <f t="shared" si="11"/>
        <v>0.57734457969451425</v>
      </c>
      <c r="K29" s="65">
        <f t="shared" si="12"/>
        <v>1.2192061805735905</v>
      </c>
    </row>
    <row r="30" spans="2:11" x14ac:dyDescent="0.25">
      <c r="B30" s="66" t="s">
        <v>31</v>
      </c>
      <c r="C30" s="67"/>
      <c r="D30" s="68">
        <v>34.520022516060706</v>
      </c>
      <c r="E30" s="69">
        <v>30.52394291981625</v>
      </c>
      <c r="F30" s="69">
        <v>42.598598259901991</v>
      </c>
      <c r="G30" s="70">
        <f t="shared" si="8"/>
        <v>100</v>
      </c>
      <c r="H30" s="70">
        <f t="shared" si="9"/>
        <v>100</v>
      </c>
      <c r="I30" s="70">
        <f t="shared" si="10"/>
        <v>100</v>
      </c>
      <c r="J30" s="71">
        <f t="shared" si="11"/>
        <v>0.39557980342856802</v>
      </c>
      <c r="K30" s="71">
        <f t="shared" si="12"/>
        <v>0.23402579590099237</v>
      </c>
    </row>
    <row r="31" spans="2:11" x14ac:dyDescent="0.25">
      <c r="B31" s="44" t="s">
        <v>15</v>
      </c>
      <c r="C31" s="72"/>
      <c r="D31" s="73"/>
      <c r="E31" s="74"/>
      <c r="F31" s="74"/>
      <c r="G31" s="75"/>
      <c r="H31" s="75"/>
      <c r="I31" s="75"/>
      <c r="J31" s="76"/>
      <c r="K31" s="76"/>
    </row>
    <row r="32" spans="2:11" x14ac:dyDescent="0.25">
      <c r="B32" s="44" t="s">
        <v>16</v>
      </c>
      <c r="C32" s="72"/>
      <c r="D32" s="73"/>
      <c r="E32" s="74"/>
      <c r="F32" s="74"/>
      <c r="G32" s="75"/>
      <c r="H32" s="75"/>
      <c r="I32" s="75"/>
      <c r="J32" s="76"/>
      <c r="K32" s="76"/>
    </row>
    <row r="33" spans="2:11" x14ac:dyDescent="0.25">
      <c r="B33" s="46"/>
      <c r="C33" s="47"/>
      <c r="D33" s="47"/>
      <c r="E33" s="47"/>
      <c r="F33" s="47"/>
      <c r="G33" s="47"/>
      <c r="H33" s="47"/>
      <c r="I33" s="47"/>
      <c r="J33" s="47"/>
    </row>
    <row r="34" spans="2:11" x14ac:dyDescent="0.25">
      <c r="D34" s="1" t="s">
        <v>32</v>
      </c>
    </row>
    <row r="35" spans="2:11" ht="24" customHeight="1" x14ac:dyDescent="0.25">
      <c r="B35" s="48" t="s">
        <v>18</v>
      </c>
      <c r="C35" s="48"/>
      <c r="D35" s="49" t="s">
        <v>33</v>
      </c>
      <c r="E35" s="50"/>
      <c r="F35" s="51"/>
      <c r="G35" s="77" t="s">
        <v>20</v>
      </c>
      <c r="H35" s="77"/>
      <c r="I35" s="77"/>
      <c r="J35" s="78" t="s">
        <v>3</v>
      </c>
      <c r="K35" s="78"/>
    </row>
    <row r="36" spans="2:11" x14ac:dyDescent="0.25">
      <c r="B36" s="48"/>
      <c r="C36" s="48"/>
      <c r="D36" s="54">
        <v>2016</v>
      </c>
      <c r="E36" s="55">
        <v>2017</v>
      </c>
      <c r="F36" s="56"/>
      <c r="G36" s="54">
        <v>2016</v>
      </c>
      <c r="H36" s="55">
        <v>2017</v>
      </c>
      <c r="I36" s="56"/>
      <c r="J36" s="57" t="s">
        <v>4</v>
      </c>
      <c r="K36" s="57" t="s">
        <v>5</v>
      </c>
    </row>
    <row r="37" spans="2:11" x14ac:dyDescent="0.25">
      <c r="B37" s="48"/>
      <c r="C37" s="48"/>
      <c r="D37" s="58" t="s">
        <v>6</v>
      </c>
      <c r="E37" s="59" t="s">
        <v>7</v>
      </c>
      <c r="F37" s="59" t="s">
        <v>8</v>
      </c>
      <c r="G37" s="58" t="s">
        <v>6</v>
      </c>
      <c r="H37" s="59" t="s">
        <v>7</v>
      </c>
      <c r="I37" s="59" t="s">
        <v>8</v>
      </c>
      <c r="J37" s="60"/>
      <c r="K37" s="60"/>
    </row>
    <row r="38" spans="2:11" x14ac:dyDescent="0.25">
      <c r="B38" s="61" t="s">
        <v>21</v>
      </c>
      <c r="C38" s="62"/>
      <c r="D38" s="64">
        <v>17.82379651722383</v>
      </c>
      <c r="E38" s="64">
        <v>19.809778705479879</v>
      </c>
      <c r="F38" s="64">
        <v>33.693140146948402</v>
      </c>
      <c r="G38" s="64">
        <f>+D38/$D$48*100</f>
        <v>10.827868966339473</v>
      </c>
      <c r="H38" s="64">
        <f>+E38/$E$48*100</f>
        <v>15.775435736816179</v>
      </c>
      <c r="I38" s="64">
        <f>+F38/$F$48*100</f>
        <v>20.691192912687704</v>
      </c>
      <c r="J38" s="79">
        <f>+F38/E38-1</f>
        <v>0.70083374720526481</v>
      </c>
      <c r="K38" s="79">
        <f>+F38/D38-1</f>
        <v>0.8903458707234122</v>
      </c>
    </row>
    <row r="39" spans="2:11" x14ac:dyDescent="0.25">
      <c r="B39" s="61" t="s">
        <v>22</v>
      </c>
      <c r="C39" s="62"/>
      <c r="D39" s="64">
        <v>1.1525718388616397</v>
      </c>
      <c r="E39" s="64">
        <v>1.8217477863773286</v>
      </c>
      <c r="F39" s="64">
        <v>2.8364779194031629</v>
      </c>
      <c r="G39" s="64">
        <f t="shared" ref="G39:G48" si="13">+D39/$D$48*100</f>
        <v>0.70018173925106009</v>
      </c>
      <c r="H39" s="64">
        <f t="shared" ref="H39:H48" si="14">+E39/$E$48*100</f>
        <v>1.4507413515292218</v>
      </c>
      <c r="I39" s="64">
        <f t="shared" ref="I39:I48" si="15">+F39/$F$48*100</f>
        <v>1.7419009200976916</v>
      </c>
      <c r="J39" s="79">
        <f t="shared" ref="J39:J48" si="16">+F39/E39-1</f>
        <v>0.55700912091881571</v>
      </c>
      <c r="K39" s="79">
        <f t="shared" ref="K39:K48" si="17">+F39/D39-1</f>
        <v>1.4609988061175136</v>
      </c>
    </row>
    <row r="40" spans="2:11" x14ac:dyDescent="0.25">
      <c r="B40" s="61" t="s">
        <v>23</v>
      </c>
      <c r="C40" s="62"/>
      <c r="D40" s="64">
        <v>4.5993128606297198</v>
      </c>
      <c r="E40" s="64">
        <v>3.0990581157179466</v>
      </c>
      <c r="F40" s="64">
        <v>5.6336822739770813</v>
      </c>
      <c r="G40" s="64">
        <f t="shared" si="13"/>
        <v>2.7940600052280757</v>
      </c>
      <c r="H40" s="64">
        <f t="shared" si="14"/>
        <v>2.4679221750035598</v>
      </c>
      <c r="I40" s="64">
        <f t="shared" si="15"/>
        <v>3.459683669472597</v>
      </c>
      <c r="J40" s="79">
        <f t="shared" si="16"/>
        <v>0.81786919238587696</v>
      </c>
      <c r="K40" s="79">
        <f t="shared" si="17"/>
        <v>0.22489651056391491</v>
      </c>
    </row>
    <row r="41" spans="2:11" x14ac:dyDescent="0.25">
      <c r="B41" s="61" t="s">
        <v>24</v>
      </c>
      <c r="C41" s="62"/>
      <c r="D41" s="64">
        <v>2.886205746408232</v>
      </c>
      <c r="E41" s="64">
        <v>2.3822746490163844</v>
      </c>
      <c r="F41" s="64">
        <v>3.4509308904022244</v>
      </c>
      <c r="G41" s="64">
        <f t="shared" si="13"/>
        <v>1.7533558353746266</v>
      </c>
      <c r="H41" s="64">
        <f t="shared" si="14"/>
        <v>1.897114611512966</v>
      </c>
      <c r="I41" s="64">
        <f t="shared" si="15"/>
        <v>2.119240785223536</v>
      </c>
      <c r="J41" s="79">
        <f t="shared" si="16"/>
        <v>0.4485864977101095</v>
      </c>
      <c r="K41" s="79">
        <f t="shared" si="17"/>
        <v>0.19566350898468365</v>
      </c>
    </row>
    <row r="42" spans="2:11" x14ac:dyDescent="0.25">
      <c r="B42" s="61" t="s">
        <v>25</v>
      </c>
      <c r="C42" s="62"/>
      <c r="D42" s="80">
        <v>8.9613959979931259</v>
      </c>
      <c r="E42" s="80">
        <v>4.3921760256892917</v>
      </c>
      <c r="F42" s="64">
        <v>3.8325838249465214</v>
      </c>
      <c r="G42" s="64">
        <f t="shared" si="13"/>
        <v>5.4440041170792046</v>
      </c>
      <c r="H42" s="64">
        <f t="shared" si="14"/>
        <v>3.497691300250577</v>
      </c>
      <c r="I42" s="64">
        <f t="shared" si="15"/>
        <v>2.3536165204595001</v>
      </c>
      <c r="J42" s="79">
        <f t="shared" si="16"/>
        <v>-0.12740659697375178</v>
      </c>
      <c r="K42" s="79">
        <f t="shared" si="17"/>
        <v>-0.57232290306054823</v>
      </c>
    </row>
    <row r="43" spans="2:11" x14ac:dyDescent="0.25">
      <c r="B43" s="61" t="s">
        <v>26</v>
      </c>
      <c r="C43" s="62"/>
      <c r="D43" s="80">
        <v>20.813480349288309</v>
      </c>
      <c r="E43" s="80">
        <v>17.157677949422755</v>
      </c>
      <c r="F43" s="64">
        <v>20.671157179926293</v>
      </c>
      <c r="G43" s="64">
        <f t="shared" si="13"/>
        <v>12.644087231235821</v>
      </c>
      <c r="H43" s="64">
        <f t="shared" si="14"/>
        <v>13.663446215541653</v>
      </c>
      <c r="I43" s="64">
        <f t="shared" si="15"/>
        <v>12.694302136070934</v>
      </c>
      <c r="J43" s="79">
        <f t="shared" si="16"/>
        <v>0.20477591669808359</v>
      </c>
      <c r="K43" s="79">
        <f t="shared" si="17"/>
        <v>-6.8380283822585541E-3</v>
      </c>
    </row>
    <row r="44" spans="2:11" x14ac:dyDescent="0.25">
      <c r="B44" s="61" t="s">
        <v>27</v>
      </c>
      <c r="C44" s="62"/>
      <c r="D44" s="64">
        <v>33.146642013947272</v>
      </c>
      <c r="E44" s="64">
        <v>27.929443287502714</v>
      </c>
      <c r="F44" s="64">
        <v>30.039074602787437</v>
      </c>
      <c r="G44" s="64">
        <f t="shared" si="13"/>
        <v>20.136422453788533</v>
      </c>
      <c r="H44" s="64">
        <f t="shared" si="14"/>
        <v>22.241497206890575</v>
      </c>
      <c r="I44" s="64">
        <f t="shared" si="15"/>
        <v>18.447205716478347</v>
      </c>
      <c r="J44" s="79">
        <f t="shared" si="16"/>
        <v>7.5534313146467191E-2</v>
      </c>
      <c r="K44" s="79">
        <f t="shared" si="17"/>
        <v>-9.3752103451452129E-2</v>
      </c>
    </row>
    <row r="45" spans="2:11" x14ac:dyDescent="0.25">
      <c r="B45" s="61" t="s">
        <v>28</v>
      </c>
      <c r="C45" s="62"/>
      <c r="D45" s="64">
        <v>56.932879533869276</v>
      </c>
      <c r="E45" s="64">
        <v>40.062141550928239</v>
      </c>
      <c r="F45" s="64">
        <v>46.597666602387449</v>
      </c>
      <c r="G45" s="64">
        <f t="shared" si="13"/>
        <v>34.586445086119319</v>
      </c>
      <c r="H45" s="64">
        <f t="shared" si="14"/>
        <v>31.903321531859181</v>
      </c>
      <c r="I45" s="64">
        <f t="shared" si="15"/>
        <v>28.615952824403873</v>
      </c>
      <c r="J45" s="79">
        <f t="shared" si="16"/>
        <v>0.16313469021996863</v>
      </c>
      <c r="K45" s="79">
        <f t="shared" si="17"/>
        <v>-0.18153329000921914</v>
      </c>
    </row>
    <row r="46" spans="2:11" x14ac:dyDescent="0.25">
      <c r="B46" s="61" t="s">
        <v>29</v>
      </c>
      <c r="C46" s="62"/>
      <c r="D46" s="64">
        <v>18.294097596835559</v>
      </c>
      <c r="E46" s="64">
        <v>8.9192774302143238</v>
      </c>
      <c r="F46" s="64">
        <v>16.083361140643888</v>
      </c>
      <c r="G46" s="64">
        <f t="shared" si="13"/>
        <v>11.11357456558388</v>
      </c>
      <c r="H46" s="64">
        <f t="shared" si="14"/>
        <v>7.1028298705960999</v>
      </c>
      <c r="I46" s="64">
        <f t="shared" si="15"/>
        <v>9.8769045151058137</v>
      </c>
      <c r="J46" s="79">
        <f t="shared" si="16"/>
        <v>0.80321346280372574</v>
      </c>
      <c r="K46" s="79">
        <f t="shared" si="17"/>
        <v>-0.12084424741311517</v>
      </c>
    </row>
    <row r="47" spans="2:11" x14ac:dyDescent="0.25">
      <c r="B47" s="61" t="s">
        <v>30</v>
      </c>
      <c r="C47" s="62"/>
      <c r="D47" s="64">
        <v>0</v>
      </c>
      <c r="E47" s="64">
        <v>0</v>
      </c>
      <c r="F47" s="64">
        <v>0</v>
      </c>
      <c r="G47" s="64">
        <f t="shared" si="13"/>
        <v>0</v>
      </c>
      <c r="H47" s="64">
        <f t="shared" si="14"/>
        <v>0</v>
      </c>
      <c r="I47" s="64">
        <f t="shared" si="15"/>
        <v>0</v>
      </c>
      <c r="J47" s="79">
        <v>0</v>
      </c>
      <c r="K47" s="79">
        <v>0</v>
      </c>
    </row>
    <row r="48" spans="2:11" x14ac:dyDescent="0.25">
      <c r="B48" s="81" t="s">
        <v>34</v>
      </c>
      <c r="C48" s="82"/>
      <c r="D48" s="83">
        <v>164.61038245505696</v>
      </c>
      <c r="E48" s="83">
        <v>125.57357550034885</v>
      </c>
      <c r="F48" s="83">
        <v>162.83807458142246</v>
      </c>
      <c r="G48" s="70">
        <f t="shared" si="13"/>
        <v>100</v>
      </c>
      <c r="H48" s="70">
        <f t="shared" si="14"/>
        <v>100</v>
      </c>
      <c r="I48" s="70">
        <f t="shared" si="15"/>
        <v>100</v>
      </c>
      <c r="J48" s="84">
        <f t="shared" si="16"/>
        <v>0.29675430465838804</v>
      </c>
      <c r="K48" s="84">
        <f t="shared" si="17"/>
        <v>-1.076668340843201E-2</v>
      </c>
    </row>
    <row r="49" spans="2:11" x14ac:dyDescent="0.25">
      <c r="B49" s="44" t="s">
        <v>15</v>
      </c>
    </row>
    <row r="50" spans="2:11" x14ac:dyDescent="0.25">
      <c r="B50" s="44" t="s">
        <v>16</v>
      </c>
    </row>
    <row r="51" spans="2:11" x14ac:dyDescent="0.25">
      <c r="D51" s="1" t="s">
        <v>35</v>
      </c>
    </row>
    <row r="52" spans="2:11" x14ac:dyDescent="0.25">
      <c r="B52" s="46"/>
      <c r="C52" s="47"/>
      <c r="D52" s="47"/>
      <c r="E52" s="47"/>
      <c r="F52" s="47"/>
      <c r="G52" s="47"/>
      <c r="H52" s="47"/>
      <c r="I52" s="47"/>
    </row>
    <row r="53" spans="2:11" ht="24" customHeight="1" x14ac:dyDescent="0.25">
      <c r="B53" s="48" t="s">
        <v>18</v>
      </c>
      <c r="C53" s="48"/>
      <c r="D53" s="85" t="s">
        <v>19</v>
      </c>
      <c r="E53" s="86"/>
      <c r="F53" s="86"/>
      <c r="G53" s="87" t="s">
        <v>20</v>
      </c>
      <c r="H53" s="88"/>
      <c r="I53" s="89"/>
      <c r="J53" s="90" t="s">
        <v>3</v>
      </c>
      <c r="K53" s="91"/>
    </row>
    <row r="54" spans="2:11" x14ac:dyDescent="0.25">
      <c r="B54" s="48"/>
      <c r="C54" s="48"/>
      <c r="D54" s="54">
        <v>2016</v>
      </c>
      <c r="E54" s="55">
        <v>2017</v>
      </c>
      <c r="F54" s="56"/>
      <c r="G54" s="54">
        <v>2016</v>
      </c>
      <c r="H54" s="55">
        <v>2017</v>
      </c>
      <c r="I54" s="56"/>
      <c r="J54" s="60" t="s">
        <v>4</v>
      </c>
      <c r="K54" s="60" t="s">
        <v>5</v>
      </c>
    </row>
    <row r="55" spans="2:11" x14ac:dyDescent="0.25">
      <c r="B55" s="48"/>
      <c r="C55" s="48"/>
      <c r="D55" s="58" t="s">
        <v>6</v>
      </c>
      <c r="E55" s="59" t="s">
        <v>7</v>
      </c>
      <c r="F55" s="59" t="s">
        <v>8</v>
      </c>
      <c r="G55" s="58" t="s">
        <v>6</v>
      </c>
      <c r="H55" s="59" t="s">
        <v>7</v>
      </c>
      <c r="I55" s="59" t="s">
        <v>8</v>
      </c>
      <c r="J55" s="60"/>
      <c r="K55" s="60"/>
    </row>
    <row r="56" spans="2:11" x14ac:dyDescent="0.25">
      <c r="B56" s="61" t="s">
        <v>21</v>
      </c>
      <c r="C56" s="62"/>
      <c r="D56" s="92">
        <v>3.8281565258589341</v>
      </c>
      <c r="E56" s="92">
        <v>3.0574273468147686</v>
      </c>
      <c r="F56" s="92">
        <v>3.7895252099668983</v>
      </c>
      <c r="G56" s="92">
        <f>+D56/$D$66*100</f>
        <v>24.133563109550987</v>
      </c>
      <c r="H56" s="92">
        <f>+E56/$E$66*100</f>
        <v>15.998163045645777</v>
      </c>
      <c r="I56" s="92">
        <f>+F56/$F$66*100</f>
        <v>21.035113631647121</v>
      </c>
      <c r="J56" s="65">
        <f>+F56/E56-1</f>
        <v>0.23944898115562108</v>
      </c>
      <c r="K56" s="65">
        <f>+F56/D56-1</f>
        <v>-1.0091362678376403E-2</v>
      </c>
    </row>
    <row r="57" spans="2:11" x14ac:dyDescent="0.25">
      <c r="B57" s="61" t="s">
        <v>22</v>
      </c>
      <c r="C57" s="62"/>
      <c r="D57" s="92">
        <v>0.32109875311567604</v>
      </c>
      <c r="E57" s="92">
        <v>0.2128338745351579</v>
      </c>
      <c r="F57" s="92">
        <v>0.33467049409038191</v>
      </c>
      <c r="G57" s="92">
        <f t="shared" ref="G57:G66" si="18">+D57/$D$66*100</f>
        <v>2.0242790414575791</v>
      </c>
      <c r="H57" s="92">
        <f t="shared" ref="H57:H66" si="19">+E57/$E$66*100</f>
        <v>1.113665392571717</v>
      </c>
      <c r="I57" s="92">
        <f t="shared" ref="I57:I66" si="20">+F57/$F$66*100</f>
        <v>1.8577081513628886</v>
      </c>
      <c r="J57" s="65">
        <f t="shared" ref="J57:J66" si="21">+F57/E57-1</f>
        <v>0.57244938016245106</v>
      </c>
      <c r="K57" s="65">
        <f t="shared" ref="K57:K66" si="22">+F57/D57-1</f>
        <v>4.2266563924702183E-2</v>
      </c>
    </row>
    <row r="58" spans="2:11" x14ac:dyDescent="0.25">
      <c r="B58" s="61" t="s">
        <v>23</v>
      </c>
      <c r="C58" s="62"/>
      <c r="D58" s="92">
        <v>5.2440925004925087E-2</v>
      </c>
      <c r="E58" s="92">
        <v>0.94175422064506731</v>
      </c>
      <c r="F58" s="92">
        <v>1.1349017807035302</v>
      </c>
      <c r="G58" s="92">
        <f t="shared" si="18"/>
        <v>0.33059943201920849</v>
      </c>
      <c r="H58" s="92">
        <f t="shared" si="19"/>
        <v>4.9277826949840637</v>
      </c>
      <c r="I58" s="92">
        <f t="shared" si="20"/>
        <v>6.2996778211342068</v>
      </c>
      <c r="J58" s="65">
        <f t="shared" si="21"/>
        <v>0.205093384053181</v>
      </c>
      <c r="K58" s="65">
        <f t="shared" si="22"/>
        <v>20.641528645746501</v>
      </c>
    </row>
    <row r="59" spans="2:11" x14ac:dyDescent="0.25">
      <c r="B59" s="61" t="s">
        <v>24</v>
      </c>
      <c r="C59" s="62"/>
      <c r="D59" s="92">
        <v>5.6032047258383599</v>
      </c>
      <c r="E59" s="92">
        <v>11.079609594584735</v>
      </c>
      <c r="F59" s="92">
        <v>9.0963893220817678</v>
      </c>
      <c r="G59" s="92">
        <f t="shared" si="18"/>
        <v>35.32386775548931</v>
      </c>
      <c r="H59" s="92">
        <f t="shared" si="19"/>
        <v>57.974689393986978</v>
      </c>
      <c r="I59" s="92">
        <f t="shared" si="20"/>
        <v>50.492758967386017</v>
      </c>
      <c r="J59" s="65">
        <f t="shared" si="21"/>
        <v>-0.17899730631955524</v>
      </c>
      <c r="K59" s="65">
        <f t="shared" si="22"/>
        <v>0.62342619396630239</v>
      </c>
    </row>
    <row r="60" spans="2:11" x14ac:dyDescent="0.25">
      <c r="B60" s="61" t="s">
        <v>25</v>
      </c>
      <c r="C60" s="62"/>
      <c r="D60" s="92">
        <v>2.7110440509547629</v>
      </c>
      <c r="E60" s="92">
        <v>1.1823910786768099</v>
      </c>
      <c r="F60" s="92">
        <v>2.1883182381810666</v>
      </c>
      <c r="G60" s="92">
        <f t="shared" si="18"/>
        <v>17.091033831697739</v>
      </c>
      <c r="H60" s="92">
        <f t="shared" si="19"/>
        <v>6.1869287851092816</v>
      </c>
      <c r="I60" s="92">
        <f t="shared" si="20"/>
        <v>12.147042241934749</v>
      </c>
      <c r="J60" s="65">
        <f t="shared" si="21"/>
        <v>0.85075672308858219</v>
      </c>
      <c r="K60" s="65">
        <f t="shared" si="22"/>
        <v>-0.19281347073265187</v>
      </c>
    </row>
    <row r="61" spans="2:11" x14ac:dyDescent="0.25">
      <c r="B61" s="61" t="s">
        <v>26</v>
      </c>
      <c r="C61" s="62"/>
      <c r="D61" s="92">
        <v>0.38199191480111516</v>
      </c>
      <c r="E61" s="92">
        <v>0.69465423279780281</v>
      </c>
      <c r="F61" s="92">
        <v>0.4717521620923843</v>
      </c>
      <c r="G61" s="92">
        <f t="shared" si="18"/>
        <v>2.4081632819657193</v>
      </c>
      <c r="H61" s="92">
        <f t="shared" si="19"/>
        <v>3.6348179093200574</v>
      </c>
      <c r="I61" s="92">
        <f t="shared" si="20"/>
        <v>2.618628927309655</v>
      </c>
      <c r="J61" s="65">
        <f t="shared" si="21"/>
        <v>-0.3208820448810249</v>
      </c>
      <c r="K61" s="65">
        <f t="shared" si="22"/>
        <v>0.23497944279266481</v>
      </c>
    </row>
    <row r="62" spans="2:11" x14ac:dyDescent="0.25">
      <c r="B62" s="61" t="s">
        <v>27</v>
      </c>
      <c r="C62" s="62"/>
      <c r="D62" s="92">
        <v>0.75051647075836747</v>
      </c>
      <c r="E62" s="92">
        <v>0.25495170988989624</v>
      </c>
      <c r="F62" s="92">
        <v>0.14929721300685689</v>
      </c>
      <c r="G62" s="92">
        <f t="shared" si="18"/>
        <v>4.731425292945814</v>
      </c>
      <c r="H62" s="92">
        <f t="shared" si="19"/>
        <v>1.3340493692626898</v>
      </c>
      <c r="I62" s="92">
        <f t="shared" si="20"/>
        <v>0.82872752296979468</v>
      </c>
      <c r="J62" s="65">
        <f t="shared" si="21"/>
        <v>-0.41440983835200573</v>
      </c>
      <c r="K62" s="65">
        <f t="shared" si="22"/>
        <v>-0.80107403524935583</v>
      </c>
    </row>
    <row r="63" spans="2:11" x14ac:dyDescent="0.25">
      <c r="B63" s="61" t="s">
        <v>28</v>
      </c>
      <c r="C63" s="62"/>
      <c r="D63" s="92">
        <v>1.6818124754213648</v>
      </c>
      <c r="E63" s="92">
        <v>1.2129798130909268</v>
      </c>
      <c r="F63" s="92">
        <v>0.3612396283201072</v>
      </c>
      <c r="G63" s="92">
        <f t="shared" si="18"/>
        <v>10.602525586360345</v>
      </c>
      <c r="H63" s="92">
        <f t="shared" si="19"/>
        <v>6.3469860832906484</v>
      </c>
      <c r="I63" s="92">
        <f t="shared" si="20"/>
        <v>2.0051896237507285</v>
      </c>
      <c r="J63" s="65">
        <f t="shared" si="21"/>
        <v>-0.7021882603309012</v>
      </c>
      <c r="K63" s="65">
        <f t="shared" si="22"/>
        <v>-0.78520814086029334</v>
      </c>
    </row>
    <row r="64" spans="2:11" x14ac:dyDescent="0.25">
      <c r="B64" s="61" t="s">
        <v>29</v>
      </c>
      <c r="C64" s="62"/>
      <c r="D64" s="92">
        <v>0.53211017160823904</v>
      </c>
      <c r="E64" s="92">
        <v>0.47451318693337863</v>
      </c>
      <c r="F64" s="92">
        <v>0.48914122114735442</v>
      </c>
      <c r="G64" s="92">
        <f t="shared" si="18"/>
        <v>3.3545426685133024</v>
      </c>
      <c r="H64" s="92">
        <f t="shared" si="19"/>
        <v>2.4829173258288053</v>
      </c>
      <c r="I64" s="92">
        <f t="shared" si="20"/>
        <v>2.7151531125048538</v>
      </c>
      <c r="J64" s="65">
        <f t="shared" si="21"/>
        <v>3.08274556256527E-2</v>
      </c>
      <c r="K64" s="65">
        <f t="shared" si="22"/>
        <v>-8.0751980987351035E-2</v>
      </c>
    </row>
    <row r="65" spans="2:11" x14ac:dyDescent="0.25">
      <c r="B65" s="61" t="s">
        <v>30</v>
      </c>
      <c r="C65" s="62"/>
      <c r="D65" s="92">
        <v>0</v>
      </c>
      <c r="E65" s="92">
        <v>0</v>
      </c>
      <c r="F65" s="92">
        <v>0</v>
      </c>
      <c r="G65" s="92">
        <f t="shared" si="18"/>
        <v>0</v>
      </c>
      <c r="H65" s="92">
        <f t="shared" si="19"/>
        <v>0</v>
      </c>
      <c r="I65" s="92">
        <f t="shared" si="20"/>
        <v>0</v>
      </c>
      <c r="J65" s="65">
        <v>0</v>
      </c>
      <c r="K65" s="65">
        <v>0</v>
      </c>
    </row>
    <row r="66" spans="2:11" x14ac:dyDescent="0.25">
      <c r="B66" s="93" t="s">
        <v>36</v>
      </c>
      <c r="C66" s="94"/>
      <c r="D66" s="69">
        <v>15.862376013361743</v>
      </c>
      <c r="E66" s="69">
        <v>19.11111505796854</v>
      </c>
      <c r="F66" s="69">
        <v>18.015235269590345</v>
      </c>
      <c r="G66" s="69">
        <f t="shared" si="18"/>
        <v>100</v>
      </c>
      <c r="H66" s="69">
        <f t="shared" si="19"/>
        <v>100</v>
      </c>
      <c r="I66" s="69">
        <f t="shared" si="20"/>
        <v>100</v>
      </c>
      <c r="J66" s="71">
        <f t="shared" si="21"/>
        <v>-5.7342535223828262E-2</v>
      </c>
      <c r="K66" s="71">
        <f t="shared" si="22"/>
        <v>0.13572110851584474</v>
      </c>
    </row>
    <row r="67" spans="2:11" x14ac:dyDescent="0.25">
      <c r="B67" s="44" t="s">
        <v>15</v>
      </c>
    </row>
    <row r="68" spans="2:11" x14ac:dyDescent="0.25">
      <c r="B68" s="44" t="s">
        <v>16</v>
      </c>
    </row>
    <row r="70" spans="2:11" x14ac:dyDescent="0.25">
      <c r="D70" s="1" t="s">
        <v>37</v>
      </c>
    </row>
    <row r="72" spans="2:11" s="98" customFormat="1" x14ac:dyDescent="0.25">
      <c r="B72" s="95" t="s">
        <v>38</v>
      </c>
      <c r="C72" s="96" t="s">
        <v>39</v>
      </c>
      <c r="D72" s="97" t="s">
        <v>40</v>
      </c>
      <c r="E72" s="97"/>
      <c r="F72" s="97"/>
      <c r="G72" s="97"/>
      <c r="H72" s="97"/>
      <c r="I72" s="97"/>
      <c r="J72" s="97"/>
      <c r="K72" s="97"/>
    </row>
    <row r="73" spans="2:11" s="98" customFormat="1" ht="17.25" customHeight="1" x14ac:dyDescent="0.25">
      <c r="B73" s="95"/>
      <c r="C73" s="99"/>
      <c r="D73" s="97" t="s">
        <v>1</v>
      </c>
      <c r="E73" s="97"/>
      <c r="F73" s="97"/>
      <c r="G73" s="97" t="s">
        <v>2</v>
      </c>
      <c r="H73" s="97"/>
      <c r="I73" s="97"/>
      <c r="J73" s="100" t="s">
        <v>41</v>
      </c>
      <c r="K73" s="100"/>
    </row>
    <row r="74" spans="2:11" s="98" customFormat="1" x14ac:dyDescent="0.25">
      <c r="B74" s="95"/>
      <c r="C74" s="99"/>
      <c r="D74" s="54">
        <v>2016</v>
      </c>
      <c r="E74" s="55">
        <v>2017</v>
      </c>
      <c r="F74" s="56"/>
      <c r="G74" s="54">
        <v>2016</v>
      </c>
      <c r="H74" s="55">
        <v>2017</v>
      </c>
      <c r="I74" s="56"/>
      <c r="J74" s="60" t="s">
        <v>4</v>
      </c>
      <c r="K74" s="60" t="s">
        <v>5</v>
      </c>
    </row>
    <row r="75" spans="2:11" s="98" customFormat="1" x14ac:dyDescent="0.25">
      <c r="B75" s="95"/>
      <c r="C75" s="101"/>
      <c r="D75" s="58" t="s">
        <v>6</v>
      </c>
      <c r="E75" s="59" t="s">
        <v>7</v>
      </c>
      <c r="F75" s="59" t="s">
        <v>8</v>
      </c>
      <c r="G75" s="58" t="s">
        <v>6</v>
      </c>
      <c r="H75" s="59" t="s">
        <v>7</v>
      </c>
      <c r="I75" s="59" t="s">
        <v>8</v>
      </c>
      <c r="J75" s="60"/>
      <c r="K75" s="60"/>
    </row>
    <row r="76" spans="2:11" ht="20.25" customHeight="1" x14ac:dyDescent="0.25">
      <c r="B76" s="102">
        <v>1</v>
      </c>
      <c r="C76" s="103" t="s">
        <v>42</v>
      </c>
      <c r="D76" s="104">
        <v>5.2159602780644478</v>
      </c>
      <c r="E76" s="104">
        <v>6.9914072138638401</v>
      </c>
      <c r="F76" s="104">
        <v>10.847433831791333</v>
      </c>
      <c r="G76" s="64">
        <f>+D76/$D$87*100</f>
        <v>15.109956187420451</v>
      </c>
      <c r="H76" s="64">
        <f>+E76/$E$87*100</f>
        <v>22.904666124653883</v>
      </c>
      <c r="I76" s="64">
        <f>+F76/$F$87*100</f>
        <v>25.464297594040815</v>
      </c>
      <c r="J76" s="105">
        <f>+F76/E76-1</f>
        <v>0.55153798083468208</v>
      </c>
      <c r="K76" s="105">
        <f>+F76/D76-1</f>
        <v>1.0796618941692988</v>
      </c>
    </row>
    <row r="77" spans="2:11" x14ac:dyDescent="0.25">
      <c r="B77" s="102">
        <v>2</v>
      </c>
      <c r="C77" s="103" t="s">
        <v>43</v>
      </c>
      <c r="D77" s="104">
        <v>10.664824140830781</v>
      </c>
      <c r="E77" s="104">
        <v>6.6496848844274847</v>
      </c>
      <c r="F77" s="104">
        <v>8.6607665073556603</v>
      </c>
      <c r="G77" s="64">
        <f t="shared" ref="G77:G87" si="23">+D77/$D$87*100</f>
        <v>30.894603663334486</v>
      </c>
      <c r="H77" s="64">
        <f t="shared" ref="H77:H87" si="24">+E77/$E$87*100</f>
        <v>21.785143884902517</v>
      </c>
      <c r="I77" s="64">
        <f t="shared" ref="I77:I87" si="25">+F77/$F$87*100</f>
        <v>20.331106799605728</v>
      </c>
      <c r="J77" s="105">
        <f t="shared" ref="J77:J87" si="26">+F77/E77-1</f>
        <v>0.30243262017389916</v>
      </c>
      <c r="K77" s="105">
        <f t="shared" ref="K77:K87" si="27">+F77/D77-1</f>
        <v>-0.18791286260431539</v>
      </c>
    </row>
    <row r="78" spans="2:11" x14ac:dyDescent="0.25">
      <c r="B78" s="102">
        <v>3</v>
      </c>
      <c r="C78" s="103" t="s">
        <v>44</v>
      </c>
      <c r="D78" s="104">
        <v>5.1681392541161211</v>
      </c>
      <c r="E78" s="104">
        <v>3.1181875470918499</v>
      </c>
      <c r="F78" s="104">
        <v>6.022427356726153</v>
      </c>
      <c r="G78" s="64">
        <f t="shared" si="23"/>
        <v>14.971424922192922</v>
      </c>
      <c r="H78" s="64">
        <f t="shared" si="24"/>
        <v>10.215546383647284</v>
      </c>
      <c r="I78" s="64">
        <f t="shared" si="25"/>
        <v>14.137618613603669</v>
      </c>
      <c r="J78" s="105">
        <f t="shared" si="26"/>
        <v>0.9313871490324297</v>
      </c>
      <c r="K78" s="105">
        <f t="shared" si="27"/>
        <v>0.16529897137149341</v>
      </c>
    </row>
    <row r="79" spans="2:11" x14ac:dyDescent="0.25">
      <c r="B79" s="102">
        <v>4</v>
      </c>
      <c r="C79" s="103" t="s">
        <v>45</v>
      </c>
      <c r="D79" s="104">
        <v>3.3179220001903347</v>
      </c>
      <c r="E79" s="104">
        <v>3.4523046253311622</v>
      </c>
      <c r="F79" s="104">
        <v>4.6843935923278615</v>
      </c>
      <c r="G79" s="64">
        <f t="shared" si="23"/>
        <v>9.6115870105433618</v>
      </c>
      <c r="H79" s="64">
        <f t="shared" si="24"/>
        <v>11.310152932732404</v>
      </c>
      <c r="I79" s="64">
        <f t="shared" si="25"/>
        <v>10.996590929465572</v>
      </c>
      <c r="J79" s="105">
        <f t="shared" si="26"/>
        <v>0.35688883245015246</v>
      </c>
      <c r="K79" s="105">
        <f t="shared" si="27"/>
        <v>0.4118456045859844</v>
      </c>
    </row>
    <row r="80" spans="2:11" x14ac:dyDescent="0.25">
      <c r="B80" s="102">
        <v>5</v>
      </c>
      <c r="C80" s="103" t="s">
        <v>46</v>
      </c>
      <c r="D80" s="104">
        <v>0.82829441232707646</v>
      </c>
      <c r="E80" s="104">
        <v>1.291569381182704</v>
      </c>
      <c r="F80" s="104">
        <v>2.3887247745787632</v>
      </c>
      <c r="G80" s="64">
        <f t="shared" si="23"/>
        <v>2.399460811306557</v>
      </c>
      <c r="H80" s="64">
        <f t="shared" si="24"/>
        <v>4.2313320548906308</v>
      </c>
      <c r="I80" s="64">
        <f t="shared" si="25"/>
        <v>5.6075196653296144</v>
      </c>
      <c r="J80" s="105">
        <f t="shared" si="26"/>
        <v>0.84947460769887728</v>
      </c>
      <c r="K80" s="105">
        <f t="shared" si="27"/>
        <v>1.8839078702314183</v>
      </c>
    </row>
    <row r="81" spans="2:16" ht="13.5" customHeight="1" x14ac:dyDescent="0.25">
      <c r="B81" s="102">
        <v>6</v>
      </c>
      <c r="C81" s="103" t="s">
        <v>47</v>
      </c>
      <c r="D81" s="104">
        <v>0.42898644210182524</v>
      </c>
      <c r="E81" s="104">
        <v>1.2213602484019153</v>
      </c>
      <c r="F81" s="104">
        <v>1.8853858833397374</v>
      </c>
      <c r="G81" s="64">
        <f t="shared" si="23"/>
        <v>1.2427177354888341</v>
      </c>
      <c r="H81" s="64">
        <f t="shared" si="24"/>
        <v>4.0013187405386086</v>
      </c>
      <c r="I81" s="64">
        <f t="shared" si="25"/>
        <v>4.4259340925648463</v>
      </c>
      <c r="J81" s="105">
        <f t="shared" si="26"/>
        <v>0.54367713031979248</v>
      </c>
      <c r="K81" s="105">
        <f t="shared" si="27"/>
        <v>3.3949777855501964</v>
      </c>
    </row>
    <row r="82" spans="2:16" ht="14.25" customHeight="1" x14ac:dyDescent="0.25">
      <c r="B82" s="102">
        <v>7</v>
      </c>
      <c r="C82" s="103" t="s">
        <v>48</v>
      </c>
      <c r="D82" s="104">
        <v>0</v>
      </c>
      <c r="E82" s="104">
        <v>0</v>
      </c>
      <c r="F82" s="104">
        <v>1.7315117192376828</v>
      </c>
      <c r="G82" s="64">
        <f t="shared" si="23"/>
        <v>0</v>
      </c>
      <c r="H82" s="64">
        <f t="shared" si="24"/>
        <v>0</v>
      </c>
      <c r="I82" s="64">
        <f t="shared" si="25"/>
        <v>4.0647152487821474</v>
      </c>
      <c r="J82" s="105">
        <v>0</v>
      </c>
      <c r="K82" s="105">
        <v>0</v>
      </c>
    </row>
    <row r="83" spans="2:16" x14ac:dyDescent="0.25">
      <c r="B83" s="102">
        <v>8</v>
      </c>
      <c r="C83" s="103" t="s">
        <v>49</v>
      </c>
      <c r="D83" s="104">
        <v>1.7265534112420198</v>
      </c>
      <c r="E83" s="104">
        <v>1.1507936137374524</v>
      </c>
      <c r="F83" s="104">
        <v>1.33769578102595</v>
      </c>
      <c r="G83" s="64">
        <f t="shared" si="23"/>
        <v>5.0015998988376307</v>
      </c>
      <c r="H83" s="64">
        <f t="shared" si="24"/>
        <v>3.7701342082852385</v>
      </c>
      <c r="I83" s="64">
        <f t="shared" si="25"/>
        <v>3.1402342698330554</v>
      </c>
      <c r="J83" s="105">
        <f t="shared" si="26"/>
        <v>0.16241154370112665</v>
      </c>
      <c r="K83" s="105">
        <f t="shared" si="27"/>
        <v>-0.22522189448882424</v>
      </c>
    </row>
    <row r="84" spans="2:16" x14ac:dyDescent="0.25">
      <c r="B84" s="102">
        <v>9</v>
      </c>
      <c r="C84" s="103" t="s">
        <v>50</v>
      </c>
      <c r="D84" s="104">
        <v>0.7872340661862427</v>
      </c>
      <c r="E84" s="104">
        <v>1.0830374705296164</v>
      </c>
      <c r="F84" s="104">
        <v>1.2045315104889511</v>
      </c>
      <c r="G84" s="64">
        <f t="shared" si="23"/>
        <v>2.2805143473471836</v>
      </c>
      <c r="H84" s="64">
        <f t="shared" si="24"/>
        <v>3.5481571741064442</v>
      </c>
      <c r="I84" s="64">
        <f t="shared" si="25"/>
        <v>2.8276317993842892</v>
      </c>
      <c r="J84" s="105">
        <f t="shared" si="26"/>
        <v>0.11217898112049896</v>
      </c>
      <c r="K84" s="105">
        <f t="shared" si="27"/>
        <v>0.53008052144428519</v>
      </c>
    </row>
    <row r="85" spans="2:16" ht="16.5" customHeight="1" x14ac:dyDescent="0.25">
      <c r="B85" s="102">
        <v>10</v>
      </c>
      <c r="C85" s="103" t="s">
        <v>51</v>
      </c>
      <c r="D85" s="104">
        <v>0.66899642367201295</v>
      </c>
      <c r="E85" s="104">
        <v>3.6389539289794137</v>
      </c>
      <c r="F85" s="104">
        <v>0.67652748508807758</v>
      </c>
      <c r="G85" s="64">
        <f t="shared" si="23"/>
        <v>1.9379953282497346</v>
      </c>
      <c r="H85" s="64">
        <f t="shared" si="24"/>
        <v>11.921637838658754</v>
      </c>
      <c r="I85" s="64">
        <f t="shared" si="25"/>
        <v>1.5881449454286201</v>
      </c>
      <c r="J85" s="105">
        <f t="shared" si="26"/>
        <v>-0.81408737282974686</v>
      </c>
      <c r="K85" s="105">
        <f t="shared" si="27"/>
        <v>1.1257252131076978E-2</v>
      </c>
    </row>
    <row r="86" spans="2:16" x14ac:dyDescent="0.25">
      <c r="B86" s="106" t="s">
        <v>52</v>
      </c>
      <c r="C86" s="106"/>
      <c r="D86" s="92">
        <f>D87-SUM(D76:D85)</f>
        <v>5.7131120873298471</v>
      </c>
      <c r="E86" s="92">
        <f t="shared" ref="E86:F86" si="28">E87-SUM(E76:E85)</f>
        <v>1.9266440062708092</v>
      </c>
      <c r="F86" s="92">
        <f t="shared" si="28"/>
        <v>3.1591998179418184</v>
      </c>
      <c r="G86" s="64">
        <f t="shared" si="23"/>
        <v>16.550140095278842</v>
      </c>
      <c r="H86" s="64">
        <f t="shared" si="24"/>
        <v>6.3119106575842316</v>
      </c>
      <c r="I86" s="64">
        <f t="shared" si="25"/>
        <v>7.4162060419616429</v>
      </c>
      <c r="J86" s="105">
        <f t="shared" si="26"/>
        <v>0.63974237464695438</v>
      </c>
      <c r="K86" s="105">
        <f t="shared" si="27"/>
        <v>-0.44702645954591413</v>
      </c>
    </row>
    <row r="87" spans="2:16" s="98" customFormat="1" x14ac:dyDescent="0.25">
      <c r="B87" s="106" t="s">
        <v>53</v>
      </c>
      <c r="C87" s="106"/>
      <c r="D87" s="70">
        <v>34.520022516060706</v>
      </c>
      <c r="E87" s="70">
        <v>30.52394291981625</v>
      </c>
      <c r="F87" s="70">
        <v>42.598598259901991</v>
      </c>
      <c r="G87" s="70">
        <f t="shared" si="23"/>
        <v>100</v>
      </c>
      <c r="H87" s="70">
        <f t="shared" si="24"/>
        <v>100</v>
      </c>
      <c r="I87" s="70">
        <f t="shared" si="25"/>
        <v>100</v>
      </c>
      <c r="J87" s="107">
        <f t="shared" si="26"/>
        <v>0.39557980342856802</v>
      </c>
      <c r="K87" s="107">
        <f t="shared" si="27"/>
        <v>0.23402579590099237</v>
      </c>
    </row>
    <row r="88" spans="2:16" s="98" customFormat="1" x14ac:dyDescent="0.25">
      <c r="B88" s="44" t="s">
        <v>15</v>
      </c>
      <c r="C88" s="108"/>
      <c r="D88" s="109"/>
      <c r="E88" s="109"/>
      <c r="F88" s="109"/>
      <c r="G88" s="109"/>
      <c r="H88" s="109"/>
      <c r="I88" s="109"/>
      <c r="J88" s="110"/>
      <c r="K88" s="110"/>
    </row>
    <row r="89" spans="2:16" s="111" customFormat="1" x14ac:dyDescent="0.25">
      <c r="B89" s="44" t="s">
        <v>16</v>
      </c>
      <c r="K89" s="112"/>
      <c r="L89" s="113"/>
      <c r="M89" s="114"/>
      <c r="N89" s="115"/>
      <c r="O89" s="115"/>
      <c r="P89" s="115"/>
    </row>
    <row r="90" spans="2:16" s="111" customFormat="1" x14ac:dyDescent="0.25">
      <c r="K90" s="112"/>
      <c r="L90" s="113"/>
      <c r="M90" s="114"/>
      <c r="N90" s="115"/>
      <c r="O90" s="115"/>
      <c r="P90" s="115"/>
    </row>
    <row r="91" spans="2:16" s="111" customFormat="1" x14ac:dyDescent="0.25">
      <c r="B91" s="116" t="s">
        <v>38</v>
      </c>
      <c r="C91" s="117" t="s">
        <v>39</v>
      </c>
      <c r="D91" s="97" t="s">
        <v>54</v>
      </c>
      <c r="E91" s="97"/>
      <c r="F91" s="97"/>
      <c r="G91" s="97"/>
      <c r="H91" s="97"/>
      <c r="I91" s="97"/>
      <c r="J91" s="97"/>
      <c r="K91" s="97"/>
      <c r="L91" s="113"/>
      <c r="M91" s="114"/>
      <c r="N91" s="115"/>
      <c r="O91" s="115"/>
      <c r="P91" s="115"/>
    </row>
    <row r="92" spans="2:16" s="111" customFormat="1" x14ac:dyDescent="0.25">
      <c r="B92" s="116"/>
      <c r="C92" s="118"/>
      <c r="D92" s="97" t="s">
        <v>1</v>
      </c>
      <c r="E92" s="97"/>
      <c r="F92" s="97"/>
      <c r="G92" s="97" t="s">
        <v>2</v>
      </c>
      <c r="H92" s="97"/>
      <c r="I92" s="97"/>
      <c r="J92" s="100" t="s">
        <v>41</v>
      </c>
      <c r="K92" s="100"/>
      <c r="L92" s="113"/>
      <c r="M92" s="114"/>
      <c r="N92" s="115"/>
      <c r="O92" s="115"/>
      <c r="P92" s="115"/>
    </row>
    <row r="93" spans="2:16" s="111" customFormat="1" x14ac:dyDescent="0.25">
      <c r="B93" s="116"/>
      <c r="C93" s="118"/>
      <c r="D93" s="54">
        <v>2016</v>
      </c>
      <c r="E93" s="55">
        <v>2017</v>
      </c>
      <c r="F93" s="56"/>
      <c r="G93" s="54">
        <v>2016</v>
      </c>
      <c r="H93" s="55">
        <v>2017</v>
      </c>
      <c r="I93" s="56"/>
      <c r="J93" s="60" t="s">
        <v>4</v>
      </c>
      <c r="K93" s="60" t="s">
        <v>5</v>
      </c>
      <c r="L93" s="113"/>
      <c r="M93" s="114"/>
      <c r="N93" s="115"/>
      <c r="O93" s="115"/>
      <c r="P93" s="115"/>
    </row>
    <row r="94" spans="2:16" s="111" customFormat="1" x14ac:dyDescent="0.25">
      <c r="B94" s="116"/>
      <c r="C94" s="119"/>
      <c r="D94" s="58" t="s">
        <v>6</v>
      </c>
      <c r="E94" s="59" t="s">
        <v>7</v>
      </c>
      <c r="F94" s="59" t="s">
        <v>8</v>
      </c>
      <c r="G94" s="58" t="s">
        <v>6</v>
      </c>
      <c r="H94" s="59" t="s">
        <v>7</v>
      </c>
      <c r="I94" s="59" t="s">
        <v>8</v>
      </c>
      <c r="J94" s="60"/>
      <c r="K94" s="60"/>
      <c r="L94" s="113"/>
      <c r="M94" s="114"/>
      <c r="N94" s="115"/>
      <c r="O94" s="115"/>
      <c r="P94" s="115"/>
    </row>
    <row r="95" spans="2:16" s="111" customFormat="1" x14ac:dyDescent="0.25">
      <c r="B95" s="120">
        <v>1</v>
      </c>
      <c r="C95" s="103" t="s">
        <v>45</v>
      </c>
      <c r="D95" s="63">
        <v>13.441929740278422</v>
      </c>
      <c r="E95" s="63">
        <v>14.38810086357339</v>
      </c>
      <c r="F95" s="63">
        <v>17.198845563271277</v>
      </c>
      <c r="G95" s="64">
        <f>+D95/$D$106*100</f>
        <v>84.740960174916751</v>
      </c>
      <c r="H95" s="64">
        <f>+E95/$E$106*100</f>
        <v>75.286558737838533</v>
      </c>
      <c r="I95" s="64">
        <f>+F95/$F$106*100</f>
        <v>95.468337248433656</v>
      </c>
      <c r="J95" s="121">
        <f>+F95/E95-1</f>
        <v>0.1953520291766857</v>
      </c>
      <c r="K95" s="121">
        <f>+D95/F95-1</f>
        <v>-0.21843999989254381</v>
      </c>
      <c r="L95" s="113"/>
      <c r="M95" s="114"/>
      <c r="N95" s="115"/>
      <c r="O95" s="115"/>
      <c r="P95" s="115"/>
    </row>
    <row r="96" spans="2:16" s="111" customFormat="1" x14ac:dyDescent="0.25">
      <c r="B96" s="120">
        <v>2</v>
      </c>
      <c r="C96" s="103" t="s">
        <v>55</v>
      </c>
      <c r="D96" s="63">
        <v>1.8260836693416156</v>
      </c>
      <c r="E96" s="63">
        <v>1.1976085081301802</v>
      </c>
      <c r="F96" s="63">
        <v>0.32887681133948515</v>
      </c>
      <c r="G96" s="64">
        <f t="shared" ref="G96:G106" si="29">+D96/$D$106*100</f>
        <v>11.512043768243837</v>
      </c>
      <c r="H96" s="64">
        <f t="shared" ref="H96:H106" si="30">+E96/$E$106*100</f>
        <v>6.2665548530138073</v>
      </c>
      <c r="I96" s="64">
        <f t="shared" ref="I96:I106" si="31">+F96/$F$106*100</f>
        <v>1.8255482452378964</v>
      </c>
      <c r="J96" s="121">
        <f t="shared" ref="J96:J106" si="32">+F96/E96-1</f>
        <v>-0.72538871500423885</v>
      </c>
      <c r="K96" s="121">
        <f t="shared" ref="K96:K106" si="33">+D96/F96-1</f>
        <v>4.5524853269652672</v>
      </c>
      <c r="L96" s="113"/>
      <c r="M96" s="114"/>
      <c r="N96" s="115"/>
      <c r="O96" s="115"/>
      <c r="P96" s="115"/>
    </row>
    <row r="97" spans="2:23" s="111" customFormat="1" x14ac:dyDescent="0.25">
      <c r="B97" s="120">
        <v>3</v>
      </c>
      <c r="C97" s="103" t="s">
        <v>46</v>
      </c>
      <c r="D97" s="63">
        <v>2.303426386383833E-2</v>
      </c>
      <c r="E97" s="63">
        <v>0.90824468803927771</v>
      </c>
      <c r="F97" s="63">
        <v>0.24277429028219019</v>
      </c>
      <c r="G97" s="64">
        <f t="shared" si="29"/>
        <v>0.14521320037070937</v>
      </c>
      <c r="H97" s="64">
        <f t="shared" si="30"/>
        <v>4.752442153607241</v>
      </c>
      <c r="I97" s="64">
        <f t="shared" si="31"/>
        <v>1.3476054386699703</v>
      </c>
      <c r="J97" s="121">
        <f t="shared" si="32"/>
        <v>-0.73269946581653866</v>
      </c>
      <c r="K97" s="121">
        <f t="shared" si="33"/>
        <v>-0.90512066233593225</v>
      </c>
      <c r="L97" s="113"/>
      <c r="M97" s="114"/>
      <c r="N97" s="115"/>
      <c r="O97" s="115"/>
      <c r="P97" s="115"/>
    </row>
    <row r="98" spans="2:23" s="111" customFormat="1" x14ac:dyDescent="0.25">
      <c r="B98" s="120">
        <v>4</v>
      </c>
      <c r="C98" s="103" t="s">
        <v>56</v>
      </c>
      <c r="D98" s="63">
        <v>0</v>
      </c>
      <c r="E98" s="63">
        <v>2.7133749361981381E-2</v>
      </c>
      <c r="F98" s="63">
        <v>0.12681455398776501</v>
      </c>
      <c r="G98" s="64">
        <f t="shared" si="29"/>
        <v>0</v>
      </c>
      <c r="H98" s="64">
        <f t="shared" si="30"/>
        <v>0.14197889175842587</v>
      </c>
      <c r="I98" s="64">
        <f t="shared" si="31"/>
        <v>0.70392949128911753</v>
      </c>
      <c r="J98" s="121">
        <f t="shared" si="32"/>
        <v>3.6736834005495753</v>
      </c>
      <c r="K98" s="121">
        <f t="shared" si="33"/>
        <v>-1</v>
      </c>
      <c r="L98" s="113"/>
      <c r="M98" s="114"/>
      <c r="N98" s="115"/>
      <c r="O98" s="115"/>
      <c r="P98" s="115"/>
    </row>
    <row r="99" spans="2:23" s="111" customFormat="1" x14ac:dyDescent="0.25">
      <c r="B99" s="120">
        <v>5</v>
      </c>
      <c r="C99" s="103" t="s">
        <v>57</v>
      </c>
      <c r="D99" s="63">
        <v>0</v>
      </c>
      <c r="E99" s="63">
        <v>7.686334127312057E-2</v>
      </c>
      <c r="F99" s="63">
        <v>4.5576404435819645E-2</v>
      </c>
      <c r="G99" s="64">
        <f t="shared" si="29"/>
        <v>0</v>
      </c>
      <c r="H99" s="64">
        <f t="shared" si="30"/>
        <v>0.4021918189492128</v>
      </c>
      <c r="I99" s="64">
        <f t="shared" si="31"/>
        <v>0.2529881167455662</v>
      </c>
      <c r="J99" s="121">
        <f t="shared" si="32"/>
        <v>-0.40704627614519406</v>
      </c>
      <c r="K99" s="121">
        <f t="shared" si="33"/>
        <v>-1</v>
      </c>
      <c r="L99" s="113"/>
      <c r="M99" s="114"/>
      <c r="N99" s="115"/>
      <c r="O99" s="115"/>
      <c r="P99" s="115"/>
    </row>
    <row r="100" spans="2:23" s="111" customFormat="1" x14ac:dyDescent="0.25">
      <c r="B100" s="120">
        <v>6</v>
      </c>
      <c r="C100" s="103" t="s">
        <v>58</v>
      </c>
      <c r="D100" s="63">
        <v>0</v>
      </c>
      <c r="E100" s="63">
        <v>0</v>
      </c>
      <c r="F100" s="63">
        <v>1.6839268809749203E-2</v>
      </c>
      <c r="G100" s="64">
        <f t="shared" si="29"/>
        <v>0</v>
      </c>
      <c r="H100" s="64">
        <f t="shared" si="30"/>
        <v>0</v>
      </c>
      <c r="I100" s="64">
        <f t="shared" si="31"/>
        <v>9.3472378005375431E-2</v>
      </c>
      <c r="J100" s="121">
        <v>0</v>
      </c>
      <c r="K100" s="121">
        <f t="shared" si="33"/>
        <v>-1</v>
      </c>
      <c r="L100" s="113"/>
      <c r="M100" s="114"/>
      <c r="N100" s="115"/>
      <c r="O100" s="115"/>
      <c r="P100" s="115"/>
    </row>
    <row r="101" spans="2:23" s="111" customFormat="1" x14ac:dyDescent="0.25">
      <c r="B101" s="120">
        <v>7</v>
      </c>
      <c r="C101" s="103" t="s">
        <v>42</v>
      </c>
      <c r="D101" s="63">
        <v>0</v>
      </c>
      <c r="E101" s="63">
        <v>3.9014635539459927E-2</v>
      </c>
      <c r="F101" s="63">
        <v>1.5453035171652259E-2</v>
      </c>
      <c r="G101" s="64">
        <f t="shared" si="29"/>
        <v>0</v>
      </c>
      <c r="H101" s="64">
        <f t="shared" si="30"/>
        <v>0.20414630659236413</v>
      </c>
      <c r="I101" s="64">
        <f t="shared" si="31"/>
        <v>8.5777592911800205E-2</v>
      </c>
      <c r="J101" s="121">
        <f t="shared" si="32"/>
        <v>-0.60391696710782161</v>
      </c>
      <c r="K101" s="121">
        <f t="shared" si="33"/>
        <v>-1</v>
      </c>
      <c r="L101" s="113"/>
      <c r="M101" s="114"/>
      <c r="N101" s="115"/>
      <c r="O101" s="115"/>
      <c r="P101" s="115"/>
    </row>
    <row r="102" spans="2:23" s="111" customFormat="1" x14ac:dyDescent="0.25">
      <c r="B102" s="120">
        <v>8</v>
      </c>
      <c r="C102" s="103" t="s">
        <v>59</v>
      </c>
      <c r="D102" s="63">
        <v>0</v>
      </c>
      <c r="E102" s="63">
        <v>1.9559414724254431E-3</v>
      </c>
      <c r="F102" s="63">
        <v>1.1293284574387493E-2</v>
      </c>
      <c r="G102" s="64">
        <f t="shared" si="29"/>
        <v>0</v>
      </c>
      <c r="H102" s="64">
        <f t="shared" si="30"/>
        <v>1.023457535833262E-2</v>
      </c>
      <c r="I102" s="64">
        <f t="shared" si="31"/>
        <v>6.2687410990688086E-2</v>
      </c>
      <c r="J102" s="121">
        <f t="shared" si="32"/>
        <v>4.7738356354719471</v>
      </c>
      <c r="K102" s="121">
        <f t="shared" si="33"/>
        <v>-1</v>
      </c>
      <c r="L102" s="113"/>
      <c r="M102" s="114"/>
      <c r="N102" s="115"/>
      <c r="O102" s="115"/>
      <c r="P102" s="115"/>
    </row>
    <row r="103" spans="2:23" s="111" customFormat="1" x14ac:dyDescent="0.25">
      <c r="B103" s="120">
        <v>9</v>
      </c>
      <c r="C103" s="103" t="s">
        <v>44</v>
      </c>
      <c r="D103" s="63">
        <v>5.4729769129073149E-3</v>
      </c>
      <c r="E103" s="63">
        <v>4.9538900906594069E-3</v>
      </c>
      <c r="F103" s="63">
        <v>1.0015908878790707E-2</v>
      </c>
      <c r="G103" s="64">
        <f t="shared" si="29"/>
        <v>3.450288221825739E-2</v>
      </c>
      <c r="H103" s="64">
        <f t="shared" si="30"/>
        <v>2.5921512562888584E-2</v>
      </c>
      <c r="I103" s="64">
        <f t="shared" si="31"/>
        <v>5.5596880800649472E-2</v>
      </c>
      <c r="J103" s="121">
        <f t="shared" si="32"/>
        <v>1.0218270279503718</v>
      </c>
      <c r="K103" s="121">
        <f t="shared" si="33"/>
        <v>-0.45357161500373921</v>
      </c>
      <c r="L103" s="112"/>
      <c r="M103" s="113"/>
      <c r="O103" s="115"/>
    </row>
    <row r="104" spans="2:23" s="111" customFormat="1" x14ac:dyDescent="0.25">
      <c r="B104" s="120">
        <v>10</v>
      </c>
      <c r="C104" s="103" t="s">
        <v>60</v>
      </c>
      <c r="D104" s="63">
        <v>0</v>
      </c>
      <c r="E104" s="63">
        <v>1.7746639768611913E-4</v>
      </c>
      <c r="F104" s="63">
        <v>8.281839878498589E-3</v>
      </c>
      <c r="G104" s="64">
        <f t="shared" si="29"/>
        <v>0</v>
      </c>
      <c r="H104" s="64">
        <f t="shared" si="30"/>
        <v>9.2860305192984027E-4</v>
      </c>
      <c r="I104" s="64">
        <f t="shared" si="31"/>
        <v>4.5971311251639918E-2</v>
      </c>
      <c r="J104" s="121">
        <f t="shared" si="32"/>
        <v>45.667087327407721</v>
      </c>
      <c r="K104" s="121">
        <f t="shared" si="33"/>
        <v>-1</v>
      </c>
      <c r="O104" s="115"/>
    </row>
    <row r="105" spans="2:23" s="111" customFormat="1" x14ac:dyDescent="0.25">
      <c r="B105" s="122" t="s">
        <v>52</v>
      </c>
      <c r="C105" s="122"/>
      <c r="D105" s="92">
        <f>D106-SUM(D95:D104)</f>
        <v>0.56585536296496031</v>
      </c>
      <c r="E105" s="92">
        <v>0.46171581141252815</v>
      </c>
      <c r="F105" s="92">
        <v>0.32901490017255952</v>
      </c>
      <c r="G105" s="64">
        <f t="shared" si="29"/>
        <v>3.5672799742504502</v>
      </c>
      <c r="H105" s="64">
        <f t="shared" si="30"/>
        <v>2.415954328211801</v>
      </c>
      <c r="I105" s="64">
        <f t="shared" si="31"/>
        <v>1.8263147566434257</v>
      </c>
      <c r="J105" s="121">
        <f t="shared" si="32"/>
        <v>-0.2874082021016271</v>
      </c>
      <c r="K105" s="121">
        <f t="shared" si="33"/>
        <v>0.71984722475542684</v>
      </c>
      <c r="O105" s="115"/>
      <c r="T105" s="123"/>
    </row>
    <row r="106" spans="2:23" s="111" customFormat="1" x14ac:dyDescent="0.25">
      <c r="B106" s="106" t="s">
        <v>53</v>
      </c>
      <c r="C106" s="106"/>
      <c r="D106" s="70">
        <v>15.862376013361743</v>
      </c>
      <c r="E106" s="70">
        <v>19.11111505796854</v>
      </c>
      <c r="F106" s="70">
        <v>18.015235269590345</v>
      </c>
      <c r="G106" s="70">
        <f t="shared" si="29"/>
        <v>100</v>
      </c>
      <c r="H106" s="70">
        <f t="shared" si="30"/>
        <v>100</v>
      </c>
      <c r="I106" s="70">
        <f t="shared" si="31"/>
        <v>100</v>
      </c>
      <c r="J106" s="124">
        <f t="shared" si="32"/>
        <v>-5.7342535223828262E-2</v>
      </c>
      <c r="K106" s="124">
        <f t="shared" si="33"/>
        <v>-0.11950214493521605</v>
      </c>
      <c r="O106" s="115"/>
    </row>
    <row r="107" spans="2:23" s="111" customFormat="1" x14ac:dyDescent="0.25">
      <c r="B107" s="44" t="s">
        <v>15</v>
      </c>
      <c r="C107" s="108"/>
      <c r="D107" s="109"/>
      <c r="E107" s="109"/>
      <c r="F107" s="109"/>
      <c r="G107" s="125"/>
      <c r="H107" s="125"/>
      <c r="I107" s="125"/>
      <c r="J107" s="126"/>
      <c r="K107" s="126"/>
      <c r="O107" s="115"/>
    </row>
    <row r="108" spans="2:23" s="111" customFormat="1" x14ac:dyDescent="0.25">
      <c r="B108" s="44" t="s">
        <v>16</v>
      </c>
      <c r="C108" s="108"/>
      <c r="D108" s="109"/>
      <c r="E108" s="109"/>
      <c r="F108" s="109"/>
      <c r="G108" s="125"/>
      <c r="H108" s="125"/>
      <c r="I108" s="125"/>
      <c r="J108" s="126"/>
      <c r="K108" s="126"/>
      <c r="O108" s="115"/>
    </row>
    <row r="109" spans="2:23" s="111" customFormat="1" x14ac:dyDescent="0.25">
      <c r="B109" s="108"/>
      <c r="C109" s="108"/>
      <c r="D109" s="109"/>
      <c r="E109" s="109"/>
      <c r="F109" s="109"/>
      <c r="G109" s="125"/>
      <c r="H109" s="125"/>
      <c r="I109" s="125"/>
      <c r="J109" s="126"/>
      <c r="K109" s="126"/>
      <c r="O109" s="115"/>
    </row>
    <row r="110" spans="2:23" x14ac:dyDescent="0.25">
      <c r="B110" s="127" t="s">
        <v>38</v>
      </c>
      <c r="C110" s="117" t="s">
        <v>39</v>
      </c>
      <c r="D110" s="97" t="s">
        <v>61</v>
      </c>
      <c r="E110" s="97"/>
      <c r="F110" s="97"/>
      <c r="G110" s="97"/>
      <c r="H110" s="97"/>
      <c r="I110" s="97"/>
      <c r="J110" s="97"/>
      <c r="K110" s="97"/>
      <c r="L110" s="111"/>
      <c r="M110" s="111"/>
      <c r="N110" s="111"/>
      <c r="O110" s="115"/>
      <c r="P110" s="111"/>
      <c r="Q110" s="111"/>
      <c r="R110" s="111"/>
      <c r="S110" s="111"/>
      <c r="T110" s="111"/>
      <c r="U110" s="111"/>
      <c r="V110" s="111"/>
      <c r="W110" s="111"/>
    </row>
    <row r="111" spans="2:23" ht="17.25" customHeight="1" x14ac:dyDescent="0.25">
      <c r="B111" s="127"/>
      <c r="C111" s="118"/>
      <c r="D111" s="97" t="s">
        <v>1</v>
      </c>
      <c r="E111" s="97"/>
      <c r="F111" s="97"/>
      <c r="G111" s="97" t="s">
        <v>2</v>
      </c>
      <c r="H111" s="97"/>
      <c r="I111" s="97"/>
      <c r="J111" s="100" t="s">
        <v>41</v>
      </c>
      <c r="K111" s="100"/>
      <c r="L111" s="111"/>
      <c r="M111" s="111"/>
      <c r="N111" s="111"/>
      <c r="O111" s="115"/>
      <c r="P111" s="111"/>
      <c r="Q111" s="111"/>
      <c r="R111" s="111"/>
      <c r="S111" s="111"/>
      <c r="T111" s="111"/>
      <c r="U111" s="111"/>
      <c r="V111" s="111"/>
      <c r="W111" s="111"/>
    </row>
    <row r="112" spans="2:23" ht="10.5" customHeight="1" x14ac:dyDescent="0.25">
      <c r="B112" s="127"/>
      <c r="C112" s="118"/>
      <c r="D112" s="54">
        <v>2016</v>
      </c>
      <c r="E112" s="55">
        <v>2017</v>
      </c>
      <c r="F112" s="56"/>
      <c r="G112" s="54">
        <v>2016</v>
      </c>
      <c r="H112" s="55">
        <v>2017</v>
      </c>
      <c r="I112" s="56"/>
      <c r="J112" s="60" t="s">
        <v>4</v>
      </c>
      <c r="K112" s="60" t="s">
        <v>5</v>
      </c>
      <c r="L112" s="111"/>
      <c r="M112" s="111"/>
      <c r="N112" s="111"/>
      <c r="O112" s="115"/>
      <c r="P112" s="111"/>
      <c r="Q112" s="111"/>
      <c r="R112" s="111"/>
      <c r="S112" s="111"/>
      <c r="T112" s="111"/>
      <c r="U112" s="111"/>
      <c r="V112" s="111"/>
      <c r="W112" s="111"/>
    </row>
    <row r="113" spans="2:23" x14ac:dyDescent="0.25">
      <c r="B113" s="127"/>
      <c r="C113" s="119"/>
      <c r="D113" s="58" t="s">
        <v>6</v>
      </c>
      <c r="E113" s="59" t="s">
        <v>7</v>
      </c>
      <c r="F113" s="59" t="s">
        <v>8</v>
      </c>
      <c r="G113" s="58" t="s">
        <v>6</v>
      </c>
      <c r="H113" s="59" t="s">
        <v>7</v>
      </c>
      <c r="I113" s="59" t="s">
        <v>8</v>
      </c>
      <c r="J113" s="60"/>
      <c r="K113" s="60"/>
      <c r="L113" s="111"/>
      <c r="M113" s="111"/>
      <c r="N113" s="111"/>
      <c r="O113" s="115"/>
      <c r="P113" s="111"/>
      <c r="Q113" s="111"/>
      <c r="R113" s="111"/>
      <c r="S113" s="111"/>
      <c r="T113" s="111"/>
      <c r="U113" s="111"/>
      <c r="V113" s="111"/>
      <c r="W113" s="111"/>
    </row>
    <row r="114" spans="2:23" x14ac:dyDescent="0.25">
      <c r="B114" s="120">
        <v>1</v>
      </c>
      <c r="C114" s="128" t="s">
        <v>62</v>
      </c>
      <c r="D114" s="64">
        <v>34.777429376990405</v>
      </c>
      <c r="E114" s="64">
        <v>25.228847194575305</v>
      </c>
      <c r="F114" s="64">
        <v>37.060263703899707</v>
      </c>
      <c r="G114" s="64">
        <f>+D114/$D$125*100</f>
        <v>21.127117778543266</v>
      </c>
      <c r="H114" s="64">
        <f>+E114/$E$125*100</f>
        <v>20.090888623701904</v>
      </c>
      <c r="I114" s="64">
        <f>+F114/$F$125*100</f>
        <v>22.758967028542699</v>
      </c>
      <c r="J114" s="105">
        <f>+F114/E114-1</f>
        <v>0.46896381820681787</v>
      </c>
      <c r="K114" s="105">
        <f>+D114/F114-1</f>
        <v>-6.1597897552711944E-2</v>
      </c>
      <c r="L114" s="111"/>
      <c r="M114" s="111"/>
      <c r="N114" s="111"/>
      <c r="O114" s="115"/>
      <c r="P114" s="111"/>
      <c r="Q114" s="111"/>
      <c r="R114" s="111"/>
      <c r="S114" s="111"/>
      <c r="T114" s="111"/>
      <c r="U114" s="111"/>
      <c r="V114" s="111"/>
      <c r="W114" s="111"/>
    </row>
    <row r="115" spans="2:23" x14ac:dyDescent="0.25">
      <c r="B115" s="120">
        <v>2</v>
      </c>
      <c r="C115" s="128" t="s">
        <v>43</v>
      </c>
      <c r="D115" s="64">
        <v>13.18860774063354</v>
      </c>
      <c r="E115" s="64">
        <v>9.3219282856291876</v>
      </c>
      <c r="F115" s="64">
        <v>10.440871846491278</v>
      </c>
      <c r="G115" s="64">
        <f t="shared" ref="G115:G125" si="34">+D115/$D$125*100</f>
        <v>8.012014518120921</v>
      </c>
      <c r="H115" s="64">
        <f t="shared" ref="H115:H125" si="35">+E115/$E$125*100</f>
        <v>7.4234792220305064</v>
      </c>
      <c r="I115" s="64">
        <f t="shared" ref="I115:I125" si="36">+F115/$F$125*100</f>
        <v>6.4118123929736246</v>
      </c>
      <c r="J115" s="105">
        <f t="shared" ref="J115:J125" si="37">+F115/E115-1</f>
        <v>0.1200334873404969</v>
      </c>
      <c r="K115" s="105">
        <f t="shared" ref="K115:K125" si="38">+D115/F115-1</f>
        <v>0.26317111583604547</v>
      </c>
      <c r="L115" s="111"/>
      <c r="M115" s="111"/>
      <c r="N115" s="111"/>
      <c r="O115" s="115"/>
      <c r="P115" s="111"/>
      <c r="Q115" s="111"/>
      <c r="R115" s="111"/>
      <c r="S115" s="111"/>
      <c r="T115" s="111"/>
      <c r="U115" s="111"/>
      <c r="V115" s="111"/>
      <c r="W115" s="111"/>
    </row>
    <row r="116" spans="2:23" x14ac:dyDescent="0.25">
      <c r="B116" s="120">
        <v>3</v>
      </c>
      <c r="C116" s="128" t="s">
        <v>63</v>
      </c>
      <c r="D116" s="64">
        <v>11.58379179251374</v>
      </c>
      <c r="E116" s="64">
        <v>13.111413537225886</v>
      </c>
      <c r="F116" s="64">
        <v>7.7623566808688125</v>
      </c>
      <c r="G116" s="64">
        <f t="shared" si="34"/>
        <v>7.0370967005537608</v>
      </c>
      <c r="H116" s="64">
        <f t="shared" si="35"/>
        <v>10.441220204954234</v>
      </c>
      <c r="I116" s="64">
        <f t="shared" si="36"/>
        <v>4.7669175042888829</v>
      </c>
      <c r="J116" s="105">
        <f t="shared" si="37"/>
        <v>-0.40796950238584473</v>
      </c>
      <c r="K116" s="105">
        <f t="shared" si="38"/>
        <v>0.49230346771661204</v>
      </c>
      <c r="L116" s="111"/>
      <c r="M116" s="111"/>
      <c r="N116" s="111"/>
      <c r="O116" s="115"/>
      <c r="P116" s="111"/>
      <c r="Q116" s="111"/>
      <c r="R116" s="111"/>
      <c r="S116" s="111"/>
      <c r="T116" s="111"/>
      <c r="U116" s="111"/>
      <c r="V116" s="111"/>
      <c r="W116" s="111"/>
    </row>
    <row r="117" spans="2:23" x14ac:dyDescent="0.25">
      <c r="B117" s="120">
        <v>4</v>
      </c>
      <c r="C117" s="128" t="s">
        <v>64</v>
      </c>
      <c r="D117" s="64">
        <v>5.3469066172724204</v>
      </c>
      <c r="E117" s="64">
        <v>4.1417591675686616</v>
      </c>
      <c r="F117" s="64">
        <v>3.6743574619149872</v>
      </c>
      <c r="G117" s="64">
        <f t="shared" si="34"/>
        <v>3.2482195457703096</v>
      </c>
      <c r="H117" s="64">
        <f t="shared" si="35"/>
        <v>3.2982728659797984</v>
      </c>
      <c r="I117" s="64">
        <f t="shared" si="36"/>
        <v>2.2564486047627215</v>
      </c>
      <c r="J117" s="105">
        <f t="shared" si="37"/>
        <v>-0.11285101010063159</v>
      </c>
      <c r="K117" s="105">
        <f t="shared" si="38"/>
        <v>0.45519500285248249</v>
      </c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2:23" x14ac:dyDescent="0.25">
      <c r="B118" s="120">
        <v>5</v>
      </c>
      <c r="C118" s="128" t="s">
        <v>65</v>
      </c>
      <c r="D118" s="64">
        <v>3.7970796459456815</v>
      </c>
      <c r="E118" s="64">
        <v>2.7652190030557167</v>
      </c>
      <c r="F118" s="64">
        <v>6.6286014255841348</v>
      </c>
      <c r="G118" s="64">
        <f t="shared" si="34"/>
        <v>2.3067072619082127</v>
      </c>
      <c r="H118" s="64">
        <f t="shared" si="35"/>
        <v>2.2020707716871808</v>
      </c>
      <c r="I118" s="64">
        <f t="shared" si="36"/>
        <v>4.0706704759455352</v>
      </c>
      <c r="J118" s="105">
        <f t="shared" si="37"/>
        <v>1.3971343384589687</v>
      </c>
      <c r="K118" s="105">
        <f t="shared" si="38"/>
        <v>-0.42716730088940746</v>
      </c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2:23" x14ac:dyDescent="0.25">
      <c r="B119" s="120">
        <v>6</v>
      </c>
      <c r="C119" s="128" t="s">
        <v>50</v>
      </c>
      <c r="D119" s="64">
        <v>3.7647242972485424</v>
      </c>
      <c r="E119" s="64">
        <v>3.6576885405988282</v>
      </c>
      <c r="F119" s="64">
        <v>1.8965578957894358</v>
      </c>
      <c r="G119" s="64">
        <f t="shared" si="34"/>
        <v>2.2870515462634398</v>
      </c>
      <c r="H119" s="64">
        <f t="shared" si="35"/>
        <v>2.9127852145841517</v>
      </c>
      <c r="I119" s="64">
        <f t="shared" si="36"/>
        <v>1.164689462623876</v>
      </c>
      <c r="J119" s="105">
        <f t="shared" si="37"/>
        <v>-0.48148731781330523</v>
      </c>
      <c r="K119" s="105">
        <f t="shared" si="38"/>
        <v>0.98502998806766651</v>
      </c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2:23" x14ac:dyDescent="0.25">
      <c r="B120" s="120">
        <v>7</v>
      </c>
      <c r="C120" s="128" t="s">
        <v>51</v>
      </c>
      <c r="D120" s="64">
        <v>1.293240644816094</v>
      </c>
      <c r="E120" s="64">
        <v>0.16427640249382211</v>
      </c>
      <c r="F120" s="64">
        <v>0.1755537887289812</v>
      </c>
      <c r="G120" s="64">
        <f t="shared" si="34"/>
        <v>0.78563734894983517</v>
      </c>
      <c r="H120" s="64">
        <f t="shared" si="35"/>
        <v>0.13082083697884811</v>
      </c>
      <c r="I120" s="64">
        <f t="shared" si="36"/>
        <v>0.10780880895346169</v>
      </c>
      <c r="J120" s="105">
        <f t="shared" si="37"/>
        <v>6.8648850741561462E-2</v>
      </c>
      <c r="K120" s="105">
        <f t="shared" si="38"/>
        <v>6.3666347743288556</v>
      </c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2:23" x14ac:dyDescent="0.25">
      <c r="B121" s="120">
        <v>9</v>
      </c>
      <c r="C121" s="128" t="s">
        <v>66</v>
      </c>
      <c r="D121" s="64">
        <v>1.1600018188103958</v>
      </c>
      <c r="E121" s="64">
        <v>1.4249165221777911</v>
      </c>
      <c r="F121" s="64">
        <v>1.8539898488573399</v>
      </c>
      <c r="G121" s="64">
        <f t="shared" si="34"/>
        <v>0.70469541562914917</v>
      </c>
      <c r="H121" s="64">
        <f t="shared" si="35"/>
        <v>1.1347264076062185</v>
      </c>
      <c r="I121" s="64">
        <f t="shared" si="36"/>
        <v>1.138548127410034</v>
      </c>
      <c r="J121" s="105">
        <f t="shared" si="37"/>
        <v>0.30112172888820776</v>
      </c>
      <c r="K121" s="105">
        <f t="shared" si="38"/>
        <v>-0.37432137531641085</v>
      </c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2:23" x14ac:dyDescent="0.25">
      <c r="B122" s="120">
        <v>10</v>
      </c>
      <c r="C122" s="128" t="s">
        <v>67</v>
      </c>
      <c r="D122" s="64">
        <v>1.1082898664741481</v>
      </c>
      <c r="E122" s="64">
        <v>1.0722385927460372</v>
      </c>
      <c r="F122" s="64">
        <v>1.5276362857324759</v>
      </c>
      <c r="G122" s="64">
        <f t="shared" si="34"/>
        <v>0.67328065820923588</v>
      </c>
      <c r="H122" s="64">
        <f t="shared" si="35"/>
        <v>0.85387279009432882</v>
      </c>
      <c r="I122" s="64">
        <f t="shared" si="36"/>
        <v>0.938132122760163</v>
      </c>
      <c r="J122" s="105">
        <f t="shared" si="37"/>
        <v>0.42471675247218132</v>
      </c>
      <c r="K122" s="105">
        <f t="shared" si="38"/>
        <v>-0.27450671548905914</v>
      </c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2:23" x14ac:dyDescent="0.25">
      <c r="B123" s="120">
        <v>11</v>
      </c>
      <c r="C123" s="128" t="s">
        <v>68</v>
      </c>
      <c r="D123" s="64">
        <v>0.76927447729810128</v>
      </c>
      <c r="E123" s="64">
        <v>0.48317122747845936</v>
      </c>
      <c r="F123" s="64">
        <v>0.19008024346963709</v>
      </c>
      <c r="G123" s="64">
        <f t="shared" si="34"/>
        <v>0.46733047200600103</v>
      </c>
      <c r="H123" s="64">
        <f t="shared" si="35"/>
        <v>0.38477141831253908</v>
      </c>
      <c r="I123" s="64">
        <f t="shared" si="36"/>
        <v>0.11672960636401591</v>
      </c>
      <c r="J123" s="105">
        <f t="shared" si="37"/>
        <v>-0.6065985872925117</v>
      </c>
      <c r="K123" s="105">
        <f t="shared" si="38"/>
        <v>3.0471038086658551</v>
      </c>
      <c r="L123" s="111"/>
      <c r="M123" s="111"/>
      <c r="N123" s="111"/>
      <c r="O123" s="115"/>
      <c r="P123" s="115"/>
      <c r="Q123" s="129"/>
      <c r="R123" s="111"/>
      <c r="S123" s="111"/>
      <c r="T123" s="111"/>
      <c r="U123" s="111"/>
      <c r="V123" s="111"/>
      <c r="W123" s="111"/>
    </row>
    <row r="124" spans="2:23" x14ac:dyDescent="0.25">
      <c r="B124" s="106" t="s">
        <v>52</v>
      </c>
      <c r="C124" s="106"/>
      <c r="D124" s="92">
        <f>D125-SUM(D114:D123)</f>
        <v>87.821036177053884</v>
      </c>
      <c r="E124" s="92">
        <f t="shared" ref="E124:F124" si="39">E125-SUM(E114:E123)</f>
        <v>64.202117026799158</v>
      </c>
      <c r="F124" s="92">
        <f t="shared" si="39"/>
        <v>91.627805400085677</v>
      </c>
      <c r="G124" s="64">
        <f t="shared" si="34"/>
        <v>53.350848754045863</v>
      </c>
      <c r="H124" s="64">
        <f t="shared" si="35"/>
        <v>51.12709164407029</v>
      </c>
      <c r="I124" s="64">
        <f t="shared" si="36"/>
        <v>56.269275865374993</v>
      </c>
      <c r="J124" s="105">
        <f t="shared" si="37"/>
        <v>0.42717732129983377</v>
      </c>
      <c r="K124" s="105">
        <f t="shared" si="38"/>
        <v>-4.1546004582449947E-2</v>
      </c>
      <c r="L124" s="111"/>
      <c r="M124" s="111"/>
      <c r="N124" s="111"/>
      <c r="O124" s="115"/>
      <c r="P124" s="115"/>
      <c r="Q124" s="129"/>
      <c r="R124" s="111"/>
      <c r="S124" s="111"/>
      <c r="T124" s="111"/>
      <c r="U124" s="111"/>
      <c r="V124" s="111"/>
      <c r="W124" s="111"/>
    </row>
    <row r="125" spans="2:23" s="98" customFormat="1" x14ac:dyDescent="0.25">
      <c r="B125" s="106" t="s">
        <v>69</v>
      </c>
      <c r="C125" s="106"/>
      <c r="D125" s="130">
        <v>164.61038245505696</v>
      </c>
      <c r="E125" s="130">
        <v>125.57357550034885</v>
      </c>
      <c r="F125" s="130">
        <v>162.83807458142246</v>
      </c>
      <c r="G125" s="70">
        <f t="shared" si="34"/>
        <v>100</v>
      </c>
      <c r="H125" s="70">
        <f t="shared" si="35"/>
        <v>100</v>
      </c>
      <c r="I125" s="70">
        <f t="shared" si="36"/>
        <v>100</v>
      </c>
      <c r="J125" s="107">
        <f t="shared" si="37"/>
        <v>0.29675430465838804</v>
      </c>
      <c r="K125" s="107">
        <f t="shared" si="38"/>
        <v>1.0883866553877297E-2</v>
      </c>
      <c r="L125" s="112"/>
      <c r="M125" s="112"/>
      <c r="N125" s="112"/>
      <c r="O125" s="131"/>
      <c r="P125" s="131"/>
      <c r="Q125" s="132"/>
      <c r="R125" s="112"/>
      <c r="S125" s="112"/>
      <c r="T125" s="112"/>
      <c r="U125" s="112"/>
      <c r="V125" s="112"/>
      <c r="W125" s="112"/>
    </row>
    <row r="126" spans="2:23" x14ac:dyDescent="0.25">
      <c r="B126" s="44" t="s">
        <v>15</v>
      </c>
      <c r="L126" s="111"/>
      <c r="M126" s="111"/>
      <c r="N126" s="111"/>
      <c r="O126" s="115"/>
      <c r="P126" s="115"/>
      <c r="Q126" s="129"/>
      <c r="R126" s="111"/>
      <c r="S126" s="111"/>
      <c r="T126" s="111"/>
      <c r="U126" s="111"/>
      <c r="V126" s="111"/>
      <c r="W126" s="111"/>
    </row>
    <row r="127" spans="2:23" x14ac:dyDescent="0.25">
      <c r="B127" s="44" t="s">
        <v>16</v>
      </c>
      <c r="C127" s="133"/>
      <c r="D127" s="133"/>
      <c r="E127" s="133"/>
      <c r="F127" s="134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</sheetData>
  <mergeCells count="103">
    <mergeCell ref="K112:K113"/>
    <mergeCell ref="B124:C124"/>
    <mergeCell ref="B125:C125"/>
    <mergeCell ref="B106:C106"/>
    <mergeCell ref="B110:B113"/>
    <mergeCell ref="C110:C113"/>
    <mergeCell ref="D110:K110"/>
    <mergeCell ref="D111:F111"/>
    <mergeCell ref="G111:I111"/>
    <mergeCell ref="J111:K111"/>
    <mergeCell ref="E112:F112"/>
    <mergeCell ref="H112:I112"/>
    <mergeCell ref="J112:J113"/>
    <mergeCell ref="J92:K92"/>
    <mergeCell ref="E93:F93"/>
    <mergeCell ref="H93:I93"/>
    <mergeCell ref="J93:J94"/>
    <mergeCell ref="K93:K94"/>
    <mergeCell ref="B105:C105"/>
    <mergeCell ref="H74:I74"/>
    <mergeCell ref="J74:J75"/>
    <mergeCell ref="K74:K75"/>
    <mergeCell ref="B86:C86"/>
    <mergeCell ref="B87:C87"/>
    <mergeCell ref="B91:B94"/>
    <mergeCell ref="C91:C94"/>
    <mergeCell ref="D91:K91"/>
    <mergeCell ref="D92:F92"/>
    <mergeCell ref="G92:I92"/>
    <mergeCell ref="B63:C63"/>
    <mergeCell ref="B64:C64"/>
    <mergeCell ref="B65:C65"/>
    <mergeCell ref="B72:B75"/>
    <mergeCell ref="C72:C75"/>
    <mergeCell ref="D72:K72"/>
    <mergeCell ref="D73:F73"/>
    <mergeCell ref="G73:I73"/>
    <mergeCell ref="J73:K73"/>
    <mergeCell ref="E74:F74"/>
    <mergeCell ref="B57:C57"/>
    <mergeCell ref="B58:C58"/>
    <mergeCell ref="B59:C59"/>
    <mergeCell ref="B60:C60"/>
    <mergeCell ref="B61:C61"/>
    <mergeCell ref="B62:C62"/>
    <mergeCell ref="J53:K53"/>
    <mergeCell ref="E54:F54"/>
    <mergeCell ref="H54:I54"/>
    <mergeCell ref="J54:J55"/>
    <mergeCell ref="K54:K55"/>
    <mergeCell ref="B56:C56"/>
    <mergeCell ref="B44:C44"/>
    <mergeCell ref="B45:C45"/>
    <mergeCell ref="B46:C46"/>
    <mergeCell ref="B47:C47"/>
    <mergeCell ref="B53:C55"/>
    <mergeCell ref="G53:I53"/>
    <mergeCell ref="B38:C38"/>
    <mergeCell ref="B39:C39"/>
    <mergeCell ref="B40:C40"/>
    <mergeCell ref="B41:C41"/>
    <mergeCell ref="B42:C42"/>
    <mergeCell ref="B43:C43"/>
    <mergeCell ref="G35:I35"/>
    <mergeCell ref="J35:K35"/>
    <mergeCell ref="E36:F36"/>
    <mergeCell ref="H36:I36"/>
    <mergeCell ref="J36:J37"/>
    <mergeCell ref="K36:K37"/>
    <mergeCell ref="B26:C26"/>
    <mergeCell ref="B27:C27"/>
    <mergeCell ref="B28:C28"/>
    <mergeCell ref="B29:C29"/>
    <mergeCell ref="B35:C37"/>
    <mergeCell ref="D35:F35"/>
    <mergeCell ref="B20:C20"/>
    <mergeCell ref="B21:C21"/>
    <mergeCell ref="B22:C22"/>
    <mergeCell ref="B23:C23"/>
    <mergeCell ref="B24:C24"/>
    <mergeCell ref="B25:C25"/>
    <mergeCell ref="B17:C19"/>
    <mergeCell ref="D17:F17"/>
    <mergeCell ref="G17:I17"/>
    <mergeCell ref="J17:K17"/>
    <mergeCell ref="E18:F18"/>
    <mergeCell ref="H18:I18"/>
    <mergeCell ref="J18:J19"/>
    <mergeCell ref="K18:K19"/>
    <mergeCell ref="B7:C7"/>
    <mergeCell ref="B8:C8"/>
    <mergeCell ref="B9:C9"/>
    <mergeCell ref="B10:C10"/>
    <mergeCell ref="B11:C11"/>
    <mergeCell ref="B12:C12"/>
    <mergeCell ref="D4:F4"/>
    <mergeCell ref="G4:I4"/>
    <mergeCell ref="J4:K4"/>
    <mergeCell ref="B5:C6"/>
    <mergeCell ref="E5:F5"/>
    <mergeCell ref="H5:I5"/>
    <mergeCell ref="J5:J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enshimiyimana</dc:creator>
  <cp:lastModifiedBy>enshimiyimana</cp:lastModifiedBy>
  <dcterms:created xsi:type="dcterms:W3CDTF">2017-05-15T05:51:02Z</dcterms:created>
  <dcterms:modified xsi:type="dcterms:W3CDTF">2017-05-15T05:51:26Z</dcterms:modified>
</cp:coreProperties>
</file>