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5" yWindow="330" windowWidth="12090" windowHeight="7620" tabRatio="1000" firstSheet="4" activeTab="13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  <sheet name="Trade data by mode of transport" sheetId="43" r:id="rId14"/>
  </sheets>
  <definedNames>
    <definedName name="_xlnm._FilterDatabase" localSheetId="1" hidden="1">'Graph EAC'!$B$4:$G$10</definedName>
    <definedName name="_xlnm._FilterDatabase" localSheetId="0" hidden="1">'Graph Overall'!$B$3:$H$9</definedName>
  </definedNames>
  <calcPr calcId="144525"/>
</workbook>
</file>

<file path=xl/calcChain.xml><?xml version="1.0" encoding="utf-8"?>
<calcChain xmlns="http://schemas.openxmlformats.org/spreadsheetml/2006/main">
  <c r="J34" i="43" l="1"/>
  <c r="I34" i="43"/>
  <c r="H34" i="43"/>
  <c r="G34" i="43"/>
  <c r="F34" i="43"/>
  <c r="E34" i="43"/>
  <c r="D34" i="43"/>
  <c r="C34" i="43"/>
  <c r="J33" i="43"/>
  <c r="I33" i="43"/>
  <c r="H33" i="43"/>
  <c r="G33" i="43"/>
  <c r="F33" i="43"/>
  <c r="E33" i="43"/>
  <c r="D33" i="43"/>
  <c r="C33" i="43"/>
  <c r="J23" i="43"/>
  <c r="I23" i="43"/>
  <c r="H23" i="43"/>
  <c r="G23" i="43"/>
  <c r="F23" i="43"/>
  <c r="E23" i="43"/>
  <c r="D23" i="43"/>
  <c r="C23" i="43"/>
  <c r="J22" i="43"/>
  <c r="I22" i="43"/>
  <c r="H22" i="43"/>
  <c r="G22" i="43"/>
  <c r="F22" i="43"/>
  <c r="E22" i="43"/>
  <c r="D22" i="43"/>
  <c r="C22" i="43"/>
  <c r="J12" i="43"/>
  <c r="I12" i="43"/>
  <c r="H12" i="43"/>
  <c r="G12" i="43"/>
  <c r="F12" i="43"/>
  <c r="E12" i="43"/>
  <c r="D12" i="43"/>
  <c r="C12" i="43"/>
  <c r="J11" i="43"/>
  <c r="I11" i="43"/>
  <c r="H11" i="43"/>
  <c r="G11" i="43"/>
  <c r="F11" i="43"/>
  <c r="E11" i="43"/>
  <c r="D11" i="43"/>
  <c r="C11" i="43"/>
  <c r="Q8" i="24" l="1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7" i="24"/>
  <c r="P8" i="32"/>
  <c r="P12" i="32"/>
  <c r="P11" i="32"/>
  <c r="N10" i="28" l="1"/>
  <c r="P10" i="28" l="1"/>
  <c r="O10" i="28"/>
  <c r="Z12" i="42"/>
  <c r="AA14" i="39"/>
  <c r="O6" i="30" l="1"/>
  <c r="O8" i="30"/>
  <c r="Q8" i="32" l="1"/>
  <c r="P6" i="32"/>
  <c r="Q7" i="24"/>
  <c r="Q25" i="32" l="1"/>
  <c r="Q26" i="32"/>
  <c r="Q24" i="32"/>
  <c r="Q23" i="32"/>
  <c r="Q22" i="32"/>
  <c r="Q21" i="32"/>
  <c r="Q11" i="32"/>
  <c r="Q12" i="32"/>
  <c r="Q13" i="32"/>
  <c r="Q14" i="32"/>
  <c r="Q16" i="32"/>
  <c r="Q17" i="32"/>
  <c r="Q19" i="32"/>
  <c r="Q20" i="32"/>
  <c r="Q10" i="32"/>
  <c r="Q9" i="32"/>
  <c r="P25" i="32"/>
  <c r="P24" i="32"/>
  <c r="P23" i="32"/>
  <c r="P22" i="32"/>
  <c r="P21" i="32"/>
  <c r="P13" i="32"/>
  <c r="P14" i="32"/>
  <c r="P15" i="32"/>
  <c r="P16" i="32"/>
  <c r="P17" i="32"/>
  <c r="P18" i="32"/>
  <c r="P19" i="32"/>
  <c r="P20" i="32"/>
  <c r="P10" i="32"/>
  <c r="P9" i="32"/>
  <c r="P7" i="24"/>
  <c r="Q27" i="30"/>
  <c r="Q22" i="30"/>
  <c r="Q23" i="30"/>
  <c r="Q24" i="30"/>
  <c r="Q25" i="30"/>
  <c r="Q18" i="30"/>
  <c r="Q19" i="30"/>
  <c r="Q20" i="30"/>
  <c r="Q16" i="30"/>
  <c r="Q17" i="30"/>
  <c r="Q11" i="30"/>
  <c r="Q12" i="30"/>
  <c r="Q13" i="30"/>
  <c r="Q14" i="30"/>
  <c r="Q15" i="30"/>
  <c r="Q10" i="30"/>
  <c r="Q9" i="30"/>
  <c r="P27" i="30"/>
  <c r="P26" i="30"/>
  <c r="P22" i="30"/>
  <c r="P23" i="30"/>
  <c r="P24" i="30"/>
  <c r="P25" i="30"/>
  <c r="P18" i="30"/>
  <c r="P19" i="30"/>
  <c r="P20" i="30"/>
  <c r="P16" i="30"/>
  <c r="P17" i="30"/>
  <c r="P11" i="30"/>
  <c r="P12" i="30"/>
  <c r="P13" i="30"/>
  <c r="P14" i="30"/>
  <c r="P15" i="30"/>
  <c r="P10" i="30"/>
  <c r="P9" i="30"/>
  <c r="Q8" i="30"/>
  <c r="P8" i="30"/>
  <c r="P19" i="23"/>
  <c r="P21" i="23"/>
  <c r="P22" i="23"/>
  <c r="P23" i="23"/>
  <c r="P26" i="23"/>
  <c r="P27" i="23"/>
  <c r="P11" i="23"/>
  <c r="P12" i="23"/>
  <c r="P13" i="23"/>
  <c r="P14" i="23"/>
  <c r="P15" i="23"/>
  <c r="P16" i="23"/>
  <c r="P17" i="23"/>
  <c r="P18" i="23"/>
  <c r="P10" i="23"/>
  <c r="O19" i="23"/>
  <c r="O20" i="23"/>
  <c r="O21" i="23"/>
  <c r="O22" i="23"/>
  <c r="O26" i="23"/>
  <c r="O11" i="23"/>
  <c r="O12" i="23"/>
  <c r="O13" i="23"/>
  <c r="O14" i="23"/>
  <c r="O15" i="23"/>
  <c r="O16" i="23"/>
  <c r="O17" i="23"/>
  <c r="O18" i="23"/>
  <c r="O10" i="23"/>
  <c r="N20" i="23"/>
  <c r="N27" i="23"/>
  <c r="N28" i="23"/>
  <c r="P9" i="23"/>
  <c r="O9" i="23"/>
  <c r="P7" i="23"/>
  <c r="P28" i="22"/>
  <c r="P25" i="22"/>
  <c r="P26" i="22"/>
  <c r="P27" i="22"/>
  <c r="P22" i="22"/>
  <c r="P23" i="22"/>
  <c r="P24" i="22"/>
  <c r="P20" i="22"/>
  <c r="P21" i="22"/>
  <c r="P17" i="22"/>
  <c r="P18" i="22"/>
  <c r="P19" i="22"/>
  <c r="P16" i="22"/>
  <c r="P14" i="22"/>
  <c r="P15" i="22"/>
  <c r="P13" i="22"/>
  <c r="P11" i="22"/>
  <c r="P12" i="22"/>
  <c r="P10" i="22"/>
  <c r="O28" i="22"/>
  <c r="O25" i="22"/>
  <c r="O26" i="22"/>
  <c r="O27" i="22"/>
  <c r="O22" i="22"/>
  <c r="O23" i="22"/>
  <c r="O24" i="22"/>
  <c r="O20" i="22"/>
  <c r="O21" i="22"/>
  <c r="O17" i="22"/>
  <c r="O18" i="22"/>
  <c r="O19" i="22"/>
  <c r="O16" i="22"/>
  <c r="O14" i="22"/>
  <c r="O15" i="22"/>
  <c r="O13" i="22"/>
  <c r="O11" i="22"/>
  <c r="O12" i="22"/>
  <c r="O10" i="22"/>
  <c r="P9" i="22"/>
  <c r="O9" i="22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9" i="28"/>
  <c r="N19" i="23" l="1"/>
  <c r="N18" i="23"/>
  <c r="N17" i="23"/>
  <c r="N16" i="23"/>
  <c r="N26" i="23"/>
  <c r="N15" i="23"/>
  <c r="N25" i="23"/>
  <c r="N14" i="23"/>
  <c r="N24" i="23"/>
  <c r="N26" i="22"/>
  <c r="P7" i="22"/>
  <c r="N13" i="23"/>
  <c r="N23" i="23"/>
  <c r="N12" i="23"/>
  <c r="N22" i="23"/>
  <c r="N10" i="23"/>
  <c r="N11" i="23"/>
  <c r="N21" i="23"/>
  <c r="N9" i="23"/>
  <c r="N7" i="23"/>
  <c r="N22" i="22"/>
  <c r="N12" i="22"/>
  <c r="N17" i="22"/>
  <c r="N25" i="22"/>
  <c r="N11" i="22"/>
  <c r="N21" i="22"/>
  <c r="N28" i="22"/>
  <c r="N19" i="22"/>
  <c r="N13" i="22"/>
  <c r="N20" i="22"/>
  <c r="N15" i="22"/>
  <c r="N24" i="22"/>
  <c r="N16" i="22"/>
  <c r="N27" i="22"/>
  <c r="N14" i="22"/>
  <c r="N23" i="22"/>
  <c r="N10" i="22"/>
  <c r="N18" i="22"/>
  <c r="N7" i="22"/>
  <c r="N9" i="22"/>
  <c r="Z22" i="42" l="1"/>
  <c r="Z20" i="42"/>
  <c r="Z14" i="42"/>
  <c r="Z6" i="42"/>
  <c r="N9" i="41"/>
  <c r="O9" i="40"/>
  <c r="O8" i="40"/>
  <c r="O7" i="40"/>
  <c r="O6" i="40"/>
  <c r="O5" i="40"/>
  <c r="O4" i="40"/>
  <c r="AA20" i="39"/>
  <c r="AA15" i="39"/>
  <c r="AA10" i="39"/>
  <c r="AA8" i="39" l="1"/>
  <c r="AA9" i="39"/>
  <c r="AA16" i="39"/>
  <c r="AA17" i="39"/>
  <c r="AA18" i="39"/>
  <c r="AA6" i="39"/>
  <c r="AA7" i="39"/>
  <c r="AA19" i="39"/>
  <c r="Z7" i="42"/>
  <c r="Z8" i="42"/>
  <c r="Z9" i="42"/>
  <c r="Z21" i="42"/>
  <c r="Z10" i="42"/>
  <c r="Z18" i="42"/>
  <c r="Z17" i="42"/>
  <c r="Z5" i="42"/>
  <c r="Z19" i="42"/>
  <c r="Z15" i="42"/>
  <c r="Z16" i="42"/>
  <c r="Z11" i="42"/>
  <c r="Z13" i="42"/>
  <c r="AA11" i="39"/>
  <c r="AA12" i="39"/>
  <c r="AA13" i="39"/>
  <c r="Q6" i="30"/>
  <c r="N28" i="28"/>
  <c r="N20" i="28"/>
  <c r="N12" i="28"/>
  <c r="N27" i="28"/>
  <c r="N18" i="28"/>
  <c r="N11" i="28"/>
  <c r="N26" i="28"/>
  <c r="N25" i="28"/>
  <c r="N17" i="28"/>
  <c r="N9" i="28"/>
  <c r="N15" i="28"/>
  <c r="P7" i="28"/>
  <c r="N14" i="28"/>
  <c r="N24" i="28"/>
  <c r="N16" i="28"/>
  <c r="N23" i="28"/>
  <c r="N22" i="28"/>
  <c r="N7" i="28"/>
  <c r="N21" i="28"/>
  <c r="N13" i="28"/>
  <c r="N19" i="28"/>
  <c r="O25" i="32"/>
  <c r="O12" i="32"/>
  <c r="O20" i="32"/>
  <c r="O27" i="32"/>
  <c r="O9" i="32"/>
  <c r="O15" i="32"/>
  <c r="O16" i="32"/>
  <c r="O22" i="32"/>
  <c r="O21" i="32"/>
  <c r="O11" i="32"/>
  <c r="O19" i="32"/>
  <c r="O26" i="32"/>
  <c r="O13" i="32"/>
  <c r="O10" i="32"/>
  <c r="O14" i="32"/>
  <c r="O24" i="32"/>
  <c r="O23" i="32"/>
  <c r="O17" i="32"/>
  <c r="O18" i="32"/>
  <c r="Q6" i="32"/>
  <c r="O8" i="32"/>
  <c r="O6" i="32"/>
  <c r="O25" i="30"/>
  <c r="O12" i="30"/>
  <c r="O18" i="30"/>
  <c r="O13" i="30"/>
  <c r="O19" i="30"/>
  <c r="O14" i="30"/>
  <c r="O27" i="30"/>
  <c r="O20" i="30"/>
  <c r="O15" i="30"/>
  <c r="O26" i="30"/>
  <c r="O21" i="30"/>
  <c r="O10" i="30"/>
  <c r="O22" i="30"/>
  <c r="O16" i="30"/>
  <c r="O9" i="30"/>
  <c r="O23" i="30"/>
  <c r="O17" i="30"/>
  <c r="O24" i="30"/>
  <c r="O11" i="30"/>
  <c r="Q5" i="24" l="1"/>
  <c r="O5" i="24"/>
  <c r="N9" i="40" l="1"/>
  <c r="N8" i="40"/>
  <c r="N6" i="40"/>
  <c r="N5" i="40"/>
  <c r="N4" i="40"/>
  <c r="O7" i="23" l="1"/>
  <c r="O7" i="28"/>
  <c r="Y17" i="42"/>
  <c r="Y5" i="42"/>
  <c r="O7" i="22" l="1"/>
  <c r="P5" i="24"/>
  <c r="Y10" i="42"/>
  <c r="Y20" i="42"/>
  <c r="Y8" i="42"/>
  <c r="Y21" i="42"/>
  <c r="Y9" i="42"/>
  <c r="Y22" i="42"/>
  <c r="Y19" i="42"/>
  <c r="Y18" i="42"/>
  <c r="Y6" i="42"/>
  <c r="Y7" i="42"/>
  <c r="P6" i="30" l="1"/>
  <c r="M9" i="41"/>
  <c r="Z11" i="39" l="1"/>
  <c r="Z20" i="39"/>
  <c r="Z15" i="39"/>
  <c r="Z10" i="39"/>
  <c r="X12" i="42"/>
  <c r="X18" i="42"/>
  <c r="L9" i="41"/>
  <c r="Y18" i="39"/>
  <c r="Y13" i="39"/>
  <c r="Y8" i="39"/>
  <c r="P21" i="42"/>
  <c r="Q20" i="42"/>
  <c r="R19" i="42"/>
  <c r="T20" i="42"/>
  <c r="U19" i="42"/>
  <c r="V19" i="42"/>
  <c r="W20" i="42"/>
  <c r="O22" i="42"/>
  <c r="W13" i="42"/>
  <c r="P15" i="42"/>
  <c r="R13" i="42"/>
  <c r="S12" i="42"/>
  <c r="T16" i="42"/>
  <c r="U15" i="42"/>
  <c r="V15" i="42"/>
  <c r="O16" i="42"/>
  <c r="P6" i="42"/>
  <c r="Q6" i="42"/>
  <c r="R7" i="42"/>
  <c r="S8" i="42"/>
  <c r="T5" i="42"/>
  <c r="U7" i="42"/>
  <c r="V6" i="42"/>
  <c r="W7" i="42"/>
  <c r="O8" i="42"/>
  <c r="R18" i="39"/>
  <c r="S17" i="39"/>
  <c r="T18" i="39"/>
  <c r="V18" i="39"/>
  <c r="W17" i="39"/>
  <c r="X16" i="39"/>
  <c r="Q11" i="39"/>
  <c r="R14" i="39"/>
  <c r="S13" i="39"/>
  <c r="U12" i="39"/>
  <c r="V12" i="39"/>
  <c r="W11" i="39"/>
  <c r="X11" i="39"/>
  <c r="P12" i="39"/>
  <c r="Q7" i="39"/>
  <c r="R6" i="39"/>
  <c r="T8" i="39"/>
  <c r="U9" i="39"/>
  <c r="V7" i="39"/>
  <c r="W10" i="39"/>
  <c r="X8" i="39"/>
  <c r="P8" i="39"/>
  <c r="W18" i="42"/>
  <c r="K9" i="41"/>
  <c r="X15" i="39"/>
  <c r="X10" i="39"/>
  <c r="X13" i="39"/>
  <c r="X14" i="39"/>
  <c r="D9" i="41"/>
  <c r="E9" i="41"/>
  <c r="F9" i="41"/>
  <c r="G9" i="41"/>
  <c r="H9" i="41"/>
  <c r="I9" i="41"/>
  <c r="J9" i="41"/>
  <c r="C9" i="41"/>
  <c r="V9" i="42"/>
  <c r="Q16" i="42"/>
  <c r="U18" i="39"/>
  <c r="W18" i="39"/>
  <c r="T17" i="39"/>
  <c r="U17" i="39"/>
  <c r="U16" i="39"/>
  <c r="W16" i="39"/>
  <c r="W19" i="39"/>
  <c r="U19" i="39"/>
  <c r="T19" i="39"/>
  <c r="W20" i="39"/>
  <c r="U20" i="42"/>
  <c r="U21" i="42"/>
  <c r="U22" i="42"/>
  <c r="U17" i="42"/>
  <c r="U16" i="42"/>
  <c r="U12" i="42"/>
  <c r="T22" i="42"/>
  <c r="T17" i="42"/>
  <c r="T7" i="42"/>
  <c r="S22" i="42"/>
  <c r="R22" i="42"/>
  <c r="S21" i="42"/>
  <c r="R21" i="42"/>
  <c r="Q21" i="42"/>
  <c r="S20" i="42"/>
  <c r="R20" i="42"/>
  <c r="S19" i="42"/>
  <c r="S18" i="42"/>
  <c r="R18" i="42"/>
  <c r="S17" i="42"/>
  <c r="R17" i="42"/>
  <c r="S16" i="42"/>
  <c r="P16" i="42"/>
  <c r="S15" i="42"/>
  <c r="Q15" i="42"/>
  <c r="S14" i="42"/>
  <c r="Q14" i="42"/>
  <c r="P14" i="42"/>
  <c r="O14" i="42"/>
  <c r="S13" i="42"/>
  <c r="Q13" i="42"/>
  <c r="P13" i="42"/>
  <c r="Q12" i="42"/>
  <c r="P12" i="42"/>
  <c r="S11" i="42"/>
  <c r="Q11" i="42"/>
  <c r="S10" i="42"/>
  <c r="Q10" i="42"/>
  <c r="P10" i="42"/>
  <c r="O10" i="42"/>
  <c r="S9" i="42"/>
  <c r="Q9" i="42"/>
  <c r="P9" i="42"/>
  <c r="O9" i="42"/>
  <c r="Q8" i="42"/>
  <c r="P8" i="42"/>
  <c r="S7" i="42"/>
  <c r="P7" i="42"/>
  <c r="S6" i="42"/>
  <c r="O6" i="42"/>
  <c r="S5" i="42"/>
  <c r="P5" i="42"/>
  <c r="O5" i="42"/>
  <c r="U20" i="39"/>
  <c r="U15" i="39"/>
  <c r="U14" i="39"/>
  <c r="U13" i="39"/>
  <c r="U11" i="39"/>
  <c r="P6" i="39"/>
  <c r="S6" i="39"/>
  <c r="T6" i="39"/>
  <c r="R7" i="39"/>
  <c r="S7" i="39"/>
  <c r="T7" i="39"/>
  <c r="Q8" i="39"/>
  <c r="R8" i="39"/>
  <c r="S8" i="39"/>
  <c r="R9" i="39"/>
  <c r="S9" i="39"/>
  <c r="T9" i="39"/>
  <c r="P10" i="39"/>
  <c r="S10" i="39"/>
  <c r="T10" i="39"/>
  <c r="P11" i="39"/>
  <c r="R11" i="39"/>
  <c r="S11" i="39"/>
  <c r="T11" i="39"/>
  <c r="Q12" i="39"/>
  <c r="S12" i="39"/>
  <c r="T12" i="39"/>
  <c r="P13" i="39"/>
  <c r="Q13" i="39"/>
  <c r="R13" i="39"/>
  <c r="T13" i="39"/>
  <c r="P14" i="39"/>
  <c r="Q14" i="39"/>
  <c r="S14" i="39"/>
  <c r="T14" i="39"/>
  <c r="P15" i="39"/>
  <c r="R15" i="39"/>
  <c r="S15" i="39"/>
  <c r="T15" i="39"/>
  <c r="P16" i="39"/>
  <c r="Q16" i="39"/>
  <c r="R16" i="39"/>
  <c r="P17" i="39"/>
  <c r="Q17" i="39"/>
  <c r="R17" i="39"/>
  <c r="P18" i="39"/>
  <c r="Q18" i="39"/>
  <c r="P19" i="39"/>
  <c r="Q19" i="39"/>
  <c r="R19" i="39"/>
  <c r="P20" i="39"/>
  <c r="Q20" i="39"/>
  <c r="R20" i="39"/>
  <c r="S20" i="39"/>
  <c r="E5" i="13"/>
  <c r="E4" i="13"/>
  <c r="E3" i="13"/>
  <c r="E2" i="13"/>
  <c r="U7" i="39"/>
  <c r="U10" i="39"/>
  <c r="U8" i="39"/>
  <c r="V11" i="39"/>
  <c r="V13" i="39"/>
  <c r="V15" i="39"/>
  <c r="V14" i="39"/>
  <c r="W12" i="42"/>
  <c r="W14" i="42"/>
  <c r="W15" i="42"/>
  <c r="W16" i="42"/>
  <c r="W11" i="42"/>
  <c r="V7" i="42"/>
  <c r="X10" i="42"/>
  <c r="X11" i="42"/>
  <c r="Y15" i="39"/>
  <c r="Y7" i="39"/>
  <c r="Y12" i="39"/>
  <c r="Y14" i="39"/>
  <c r="Y17" i="39"/>
  <c r="Y10" i="39"/>
  <c r="Y20" i="39"/>
  <c r="Y11" i="39"/>
  <c r="Y16" i="39"/>
  <c r="X22" i="42"/>
  <c r="T15" i="42" l="1"/>
  <c r="T13" i="42"/>
  <c r="X20" i="39"/>
  <c r="X7" i="39"/>
  <c r="T6" i="42"/>
  <c r="Q9" i="39"/>
  <c r="P7" i="39"/>
  <c r="O13" i="42"/>
  <c r="O15" i="42"/>
  <c r="Q18" i="42"/>
  <c r="T8" i="42"/>
  <c r="U13" i="42"/>
  <c r="W6" i="39"/>
  <c r="S18" i="39"/>
  <c r="X12" i="39"/>
  <c r="W19" i="42"/>
  <c r="X9" i="42"/>
  <c r="P9" i="39"/>
  <c r="T9" i="42"/>
  <c r="V6" i="39"/>
  <c r="W9" i="39"/>
  <c r="S16" i="39"/>
  <c r="W22" i="42"/>
  <c r="W14" i="39"/>
  <c r="Q22" i="42"/>
  <c r="T10" i="42"/>
  <c r="V8" i="39"/>
  <c r="W8" i="39"/>
  <c r="V17" i="42"/>
  <c r="X20" i="42"/>
  <c r="R12" i="39"/>
  <c r="Q10" i="39"/>
  <c r="Q6" i="39"/>
  <c r="O11" i="42"/>
  <c r="Q19" i="42"/>
  <c r="T11" i="42"/>
  <c r="V9" i="39"/>
  <c r="W7" i="39"/>
  <c r="X19" i="39"/>
  <c r="V10" i="39"/>
  <c r="X18" i="39"/>
  <c r="W12" i="39"/>
  <c r="V22" i="42"/>
  <c r="X19" i="42"/>
  <c r="E6" i="13"/>
  <c r="F8" i="13" s="1"/>
  <c r="Q17" i="42"/>
  <c r="T14" i="42"/>
  <c r="U5" i="42"/>
  <c r="S19" i="39"/>
  <c r="V21" i="42"/>
  <c r="X17" i="39"/>
  <c r="W15" i="39"/>
  <c r="V20" i="42"/>
  <c r="X14" i="42"/>
  <c r="R6" i="42"/>
  <c r="P19" i="42"/>
  <c r="U14" i="42"/>
  <c r="W21" i="42"/>
  <c r="T18" i="42"/>
  <c r="X7" i="42"/>
  <c r="U6" i="42"/>
  <c r="Q5" i="42"/>
  <c r="Q7" i="42"/>
  <c r="R11" i="42"/>
  <c r="R15" i="42"/>
  <c r="P18" i="42"/>
  <c r="O20" i="42"/>
  <c r="P22" i="42"/>
  <c r="T19" i="42"/>
  <c r="U9" i="42"/>
  <c r="R16" i="42"/>
  <c r="W8" i="42"/>
  <c r="V5" i="42"/>
  <c r="X13" i="42"/>
  <c r="R5" i="42"/>
  <c r="P20" i="42"/>
  <c r="T21" i="42"/>
  <c r="U11" i="42"/>
  <c r="W17" i="42"/>
  <c r="V12" i="42"/>
  <c r="X16" i="42"/>
  <c r="R8" i="42"/>
  <c r="R10" i="42"/>
  <c r="R12" i="42"/>
  <c r="R14" i="42"/>
  <c r="O17" i="42"/>
  <c r="O19" i="42"/>
  <c r="O21" i="42"/>
  <c r="V16" i="42"/>
  <c r="X21" i="42"/>
  <c r="Z16" i="39"/>
  <c r="Z9" i="39"/>
  <c r="Z6" i="39"/>
  <c r="Z8" i="39"/>
  <c r="X17" i="42"/>
  <c r="Y6" i="39"/>
  <c r="Y19" i="39"/>
  <c r="Y9" i="39"/>
  <c r="X5" i="42"/>
  <c r="X15" i="42"/>
  <c r="V10" i="42"/>
  <c r="V8" i="42"/>
  <c r="W13" i="39"/>
  <c r="U6" i="39"/>
  <c r="T20" i="39"/>
  <c r="Q15" i="39"/>
  <c r="R10" i="39"/>
  <c r="O7" i="42"/>
  <c r="R9" i="42"/>
  <c r="P11" i="42"/>
  <c r="O12" i="42"/>
  <c r="P17" i="42"/>
  <c r="O18" i="42"/>
  <c r="T12" i="42"/>
  <c r="V20" i="39"/>
  <c r="U8" i="42"/>
  <c r="U18" i="42"/>
  <c r="T16" i="39"/>
  <c r="V11" i="42"/>
  <c r="V13" i="42"/>
  <c r="V18" i="42"/>
  <c r="X6" i="39"/>
  <c r="W9" i="42"/>
  <c r="Z7" i="39"/>
  <c r="Z12" i="39"/>
  <c r="Z17" i="39"/>
  <c r="V19" i="39"/>
  <c r="V17" i="39"/>
  <c r="V14" i="42"/>
  <c r="X9" i="39"/>
  <c r="W5" i="42"/>
  <c r="W10" i="42"/>
  <c r="Z13" i="39"/>
  <c r="Z18" i="39"/>
  <c r="X6" i="42"/>
  <c r="X8" i="42"/>
  <c r="U10" i="42"/>
  <c r="V16" i="39"/>
  <c r="W6" i="42"/>
  <c r="Z14" i="39"/>
  <c r="Z19" i="39"/>
  <c r="Y14" i="42" l="1"/>
  <c r="Y11" i="42"/>
  <c r="Y12" i="42"/>
  <c r="Y16" i="42"/>
  <c r="Y13" i="42"/>
  <c r="Y15" i="42"/>
</calcChain>
</file>

<file path=xl/sharedStrings.xml><?xml version="1.0" encoding="utf-8"?>
<sst xmlns="http://schemas.openxmlformats.org/spreadsheetml/2006/main" count="615" uniqueCount="250">
  <si>
    <t>Flow</t>
  </si>
  <si>
    <t>Flow \ Period</t>
  </si>
  <si>
    <t>Exports</t>
  </si>
  <si>
    <t>Imports</t>
  </si>
  <si>
    <t>Re-Exports</t>
  </si>
  <si>
    <t>Partner</t>
  </si>
  <si>
    <t>41012000</t>
  </si>
  <si>
    <t>71081200</t>
  </si>
  <si>
    <t>85171200</t>
  </si>
  <si>
    <t>26110000</t>
  </si>
  <si>
    <t>Tungsten ores and concentrates.</t>
  </si>
  <si>
    <t>25232900</t>
  </si>
  <si>
    <t>26090000</t>
  </si>
  <si>
    <t>Tin ores and concentrates.</t>
  </si>
  <si>
    <t>26159000</t>
  </si>
  <si>
    <t>11022000</t>
  </si>
  <si>
    <t>30049000</t>
  </si>
  <si>
    <t>11010000</t>
  </si>
  <si>
    <t>Wheat or meslin flour.</t>
  </si>
  <si>
    <t>27101921</t>
  </si>
  <si>
    <t>15162000</t>
  </si>
  <si>
    <t>27101220</t>
  </si>
  <si>
    <t>27101931</t>
  </si>
  <si>
    <t>87032390</t>
  </si>
  <si>
    <t>10019990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</si>
  <si>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</si>
  <si>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</si>
  <si>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</si>
  <si>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</si>
  <si>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</si>
  <si>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</si>
  <si>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</si>
  <si>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</si>
  <si>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</si>
  <si>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</si>
  <si>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</si>
  <si>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</si>
  <si>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</si>
  <si>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</si>
  <si>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2014Q1</t>
  </si>
  <si>
    <t>2014Q2</t>
  </si>
  <si>
    <t>2014Q3</t>
  </si>
  <si>
    <t>2014Q4</t>
  </si>
  <si>
    <t>Total Trade</t>
  </si>
  <si>
    <t>Trade Balance</t>
  </si>
  <si>
    <t>2015Q1</t>
  </si>
  <si>
    <t>03055900</t>
  </si>
  <si>
    <t>09011100</t>
  </si>
  <si>
    <t>09023000</t>
  </si>
  <si>
    <t>09024000</t>
  </si>
  <si>
    <t>01029090</t>
  </si>
  <si>
    <t>2015Q2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</si>
  <si>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</si>
  <si>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</si>
  <si>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</si>
  <si>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</si>
  <si>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</si>
  <si>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</si>
  <si>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</si>
  <si>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</si>
  <si>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</si>
  <si>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</si>
  <si>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</si>
  <si>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</si>
  <si>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</si>
  <si>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</si>
  <si>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Korea, Republic Of</t>
  </si>
  <si>
    <t>Tanzania, United Republic Of</t>
  </si>
  <si>
    <t>Germany</t>
  </si>
  <si>
    <t>France</t>
  </si>
  <si>
    <t>Hong Kong</t>
  </si>
  <si>
    <t>India</t>
  </si>
  <si>
    <t>Italy</t>
  </si>
  <si>
    <t>Malaysia</t>
  </si>
  <si>
    <t>Netherlands</t>
  </si>
  <si>
    <t>Singapore</t>
  </si>
  <si>
    <t>United States</t>
  </si>
  <si>
    <t>PARTNER COUNTRY ANALYSIS</t>
  </si>
  <si>
    <t>Value: US $ millions</t>
  </si>
  <si>
    <t>Year and Period</t>
  </si>
  <si>
    <t>Total Estimates</t>
  </si>
  <si>
    <t xml:space="preserve"> Telephones for cellular networks or for other wireless</t>
  </si>
  <si>
    <t xml:space="preserve"> Other  portland cement</t>
  </si>
  <si>
    <t xml:space="preserve"> Other medicaments in measured doses for retail sale</t>
  </si>
  <si>
    <t xml:space="preserve"> Vegetable fats and oils and their fractions</t>
  </si>
  <si>
    <t xml:space="preserve"> Dried fish, not smoked (excl. cod)</t>
  </si>
  <si>
    <t xml:space="preserve"> Other vehicles, piston engine, cylinder &gt;1500 =&lt;3000cc</t>
  </si>
  <si>
    <t xml:space="preserve"> Gas oil (automotive, light, amber for high speed engines)</t>
  </si>
  <si>
    <t xml:space="preserve"> Maize (corn) flour</t>
  </si>
  <si>
    <t xml:space="preserve"> Other black tea (fermented) and other partly fermented tea</t>
  </si>
  <si>
    <t xml:space="preserve"> Whole hides and skins, of a weight per skin not exceeding 8  kg</t>
  </si>
  <si>
    <t xml:space="preserve"> Niobium, vanadium ores, tantalum and concentrates</t>
  </si>
  <si>
    <t>COMMODITY ANALYSIS</t>
  </si>
  <si>
    <t>Value: US $ million</t>
  </si>
  <si>
    <t xml:space="preserve">HS CODE   </t>
  </si>
  <si>
    <t>COMMODITY DESCRIPTION/ TOTAL ESTIMATES</t>
  </si>
  <si>
    <t xml:space="preserve"> Other unwrought gold (incl. gold plated with platinum), non monetary</t>
  </si>
  <si>
    <t xml:space="preserve"> Kerosene type Jet Fuel</t>
  </si>
  <si>
    <t>EAC</t>
  </si>
  <si>
    <t>Tanzania</t>
  </si>
  <si>
    <t>Shares in percentages</t>
  </si>
  <si>
    <t>Values in US$ millions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</si>
  <si>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</si>
  <si>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</si>
  <si>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</si>
  <si>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</si>
  <si>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</si>
  <si>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</si>
  <si>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</si>
  <si>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</si>
  <si>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</si>
  <si>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</si>
  <si>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</si>
  <si>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</si>
  <si>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 xml:space="preserve"> Values in US$ million</t>
  </si>
  <si>
    <t>AFRICA</t>
  </si>
  <si>
    <t>AMERICA</t>
  </si>
  <si>
    <t>ASIA</t>
  </si>
  <si>
    <t>EUROPE</t>
  </si>
  <si>
    <t>OCEANIA</t>
  </si>
  <si>
    <t>2015Q3</t>
  </si>
  <si>
    <t>Other wheat and meslin</t>
  </si>
  <si>
    <t>Russian Federation</t>
  </si>
  <si>
    <t>2015Q4</t>
  </si>
  <si>
    <t>Pakistan</t>
  </si>
  <si>
    <t>Zambia</t>
  </si>
  <si>
    <t xml:space="preserve"> Coffee, not roasted,Not decaffeinated</t>
  </si>
  <si>
    <t xml:space="preserve"> Live bovine animals,other than purebred breeding</t>
  </si>
  <si>
    <t xml:space="preserve"> Broken rice</t>
  </si>
  <si>
    <t xml:space="preserve"> Other  sugar, not containing added flavouring or colouring matter</t>
  </si>
  <si>
    <t>17019990</t>
  </si>
  <si>
    <t xml:space="preserve"> Other palm oil (excl. crude) and  fractions</t>
  </si>
  <si>
    <t>15119090</t>
  </si>
  <si>
    <t>10064000</t>
  </si>
  <si>
    <t>Rwanda's External Trade  (values in US$ million)</t>
  </si>
  <si>
    <t xml:space="preserve">                          Shares in percentages</t>
  </si>
  <si>
    <t>Motor Spirit (gasoline) premium</t>
  </si>
  <si>
    <t>10063000</t>
  </si>
  <si>
    <t xml:space="preserve"> Semimilled or wholly milled rice, whether or not polished or glazed</t>
  </si>
  <si>
    <t>2016Q1</t>
  </si>
  <si>
    <t>Rwanda's External Trade  with EAC (values in US$ million)</t>
  </si>
  <si>
    <t>Rwanda's Formal External Trade in Goods (values in US$ million)</t>
  </si>
  <si>
    <t>Trade in Goods of Rwanda by Continents</t>
  </si>
  <si>
    <t>87033390</t>
  </si>
  <si>
    <t xml:space="preserve"> Other vehicles with diesel or semidiesel engine, cylinder&gt;2500cc</t>
  </si>
  <si>
    <t>34011900</t>
  </si>
  <si>
    <t xml:space="preserve"> Other soap and organic surfaceactive products in bars, etc</t>
  </si>
  <si>
    <t>19053100</t>
  </si>
  <si>
    <t xml:space="preserve"> Sweet biscuits</t>
  </si>
  <si>
    <t>23023000</t>
  </si>
  <si>
    <t>84295900</t>
  </si>
  <si>
    <t xml:space="preserve"> Other selfpropelled bulldozers, excavators...</t>
  </si>
  <si>
    <t>90189000</t>
  </si>
  <si>
    <t xml:space="preserve"> Other instruments and appliances for medical, surgical... sciences</t>
  </si>
  <si>
    <r>
      <rPr>
        <b/>
        <sz val="12"/>
        <color indexed="8"/>
        <rFont val="Arial Narrow"/>
        <family val="2"/>
      </rPr>
      <t>Source:</t>
    </r>
    <r>
      <rPr>
        <sz val="12"/>
        <color indexed="8"/>
        <rFont val="Arial Narrow"/>
        <family val="2"/>
      </rPr>
      <t xml:space="preserve"> NISR</t>
    </r>
  </si>
  <si>
    <r>
      <rPr>
        <b/>
        <sz val="14"/>
        <color indexed="8"/>
        <rFont val="Arial Narrow"/>
        <family val="2"/>
      </rPr>
      <t xml:space="preserve">Source: </t>
    </r>
    <r>
      <rPr>
        <sz val="14"/>
        <color indexed="8"/>
        <rFont val="Arial Narrow"/>
        <family val="2"/>
      </rPr>
      <t>NISR</t>
    </r>
  </si>
  <si>
    <r>
      <rPr>
        <b/>
        <sz val="12"/>
        <color indexed="8"/>
        <rFont val="Arial Narrow"/>
        <family val="2"/>
      </rPr>
      <t xml:space="preserve">Source: </t>
    </r>
    <r>
      <rPr>
        <sz val="12"/>
        <color indexed="8"/>
        <rFont val="Arial Narrow"/>
        <family val="2"/>
      </rPr>
      <t>NISR</t>
    </r>
  </si>
  <si>
    <r>
      <rPr>
        <b/>
        <sz val="13"/>
        <color indexed="8"/>
        <rFont val="Arial Narrow"/>
        <family val="2"/>
      </rPr>
      <t>Source:</t>
    </r>
    <r>
      <rPr>
        <sz val="13"/>
        <color indexed="8"/>
        <rFont val="Arial Narrow"/>
        <family val="2"/>
      </rPr>
      <t xml:space="preserve"> NISR</t>
    </r>
  </si>
  <si>
    <r>
      <rPr>
        <b/>
        <sz val="11"/>
        <color indexed="8"/>
        <rFont val="Arial Narrow"/>
        <family val="2"/>
      </rPr>
      <t>Source:</t>
    </r>
    <r>
      <rPr>
        <sz val="11"/>
        <color indexed="8"/>
        <rFont val="Arial Narrow"/>
        <family val="2"/>
      </rPr>
      <t xml:space="preserve"> NISR</t>
    </r>
  </si>
  <si>
    <r>
      <rPr>
        <b/>
        <sz val="15"/>
        <color indexed="8"/>
        <rFont val="Arial Narrow"/>
        <family val="2"/>
      </rPr>
      <t>Source:</t>
    </r>
    <r>
      <rPr>
        <sz val="15"/>
        <color indexed="8"/>
        <rFont val="Arial Narrow"/>
        <family val="2"/>
      </rPr>
      <t xml:space="preserve"> NISR</t>
    </r>
  </si>
  <si>
    <t>2016Q2</t>
  </si>
  <si>
    <t xml:space="preserve"> Bran, sharps .of wheat</t>
  </si>
  <si>
    <t>78019900</t>
  </si>
  <si>
    <t xml:space="preserve"> Unwrought lead (excl. refined and containing antimony)</t>
  </si>
  <si>
    <t xml:space="preserve"> Black tea (fermented) and partly fermented tea, in immediate packings of a content not exceeding 3 kgs (6.61Ib)</t>
  </si>
  <si>
    <t>2016Q3</t>
  </si>
  <si>
    <t>Finland</t>
  </si>
  <si>
    <t>Greece</t>
  </si>
  <si>
    <r>
      <rPr>
        <b/>
        <sz val="12"/>
        <rFont val="Arial Narrow"/>
        <family val="2"/>
      </rPr>
      <t>Source:</t>
    </r>
    <r>
      <rPr>
        <sz val="12"/>
        <rFont val="Arial Narrow"/>
        <family val="2"/>
      </rPr>
      <t xml:space="preserve"> NISR</t>
    </r>
  </si>
  <si>
    <t>10051000</t>
  </si>
  <si>
    <t xml:space="preserve"> Maize seed for sowing</t>
  </si>
  <si>
    <t>31059000</t>
  </si>
  <si>
    <t xml:space="preserve"> Other fertilizers</t>
  </si>
  <si>
    <t>07141000</t>
  </si>
  <si>
    <t xml:space="preserve"> Manioc (cassava) fresh or dried, chilled or frozen</t>
  </si>
  <si>
    <t>85414000</t>
  </si>
  <si>
    <t xml:space="preserve"> Photosensitive semiconductor devices, including photovoltaic cells</t>
  </si>
  <si>
    <t>63090010</t>
  </si>
  <si>
    <t>Footwear</t>
  </si>
  <si>
    <t>63090090</t>
  </si>
  <si>
    <t>Other worn clothing and other worn articles</t>
  </si>
  <si>
    <t>64022000</t>
  </si>
  <si>
    <t xml:space="preserve"> Footwear with upper straps or thongs assembled to the sole by</t>
  </si>
  <si>
    <t>Source: NISR</t>
  </si>
  <si>
    <t>2016Q4</t>
  </si>
  <si>
    <t>Top 20 destinations of exports of Rwanda in  2016, Quarter 4</t>
  </si>
  <si>
    <t>Egypt</t>
  </si>
  <si>
    <t>Shares in % Q4</t>
  </si>
  <si>
    <t>% change Q4/Q3</t>
  </si>
  <si>
    <t>% change Q4/Q4</t>
  </si>
  <si>
    <t>Top 20 countries of origin of the imports of Rwanda in 2016, Quarter 4</t>
  </si>
  <si>
    <t>Luxembourg</t>
  </si>
  <si>
    <t>Australia</t>
  </si>
  <si>
    <t>Top 20 destinations of re-exports of Rwanda in the year 2016, Quarter 4</t>
  </si>
  <si>
    <t>South Sudan</t>
  </si>
  <si>
    <t>Panama</t>
  </si>
  <si>
    <t>Haiti</t>
  </si>
  <si>
    <t>Mozambique</t>
  </si>
  <si>
    <t>Top 20 products  exported by Rwanda in  2016, Quarter 4</t>
  </si>
  <si>
    <t>12119020</t>
  </si>
  <si>
    <t xml:space="preserve"> Pyrethrum</t>
  </si>
  <si>
    <t xml:space="preserve"> Jerseys, pullovers Ã ..of manmade fibres, knitted or crocheted</t>
  </si>
  <si>
    <t>41041900</t>
  </si>
  <si>
    <t xml:space="preserve"> Other tanned or crust hides &amp; skins of bovine...in the wet state(incl wetblue)</t>
  </si>
  <si>
    <t>09019000</t>
  </si>
  <si>
    <t xml:space="preserve"> Other coffee(coffee substitutes containing coffee in any proportion)</t>
  </si>
  <si>
    <t>72143000</t>
  </si>
  <si>
    <t xml:space="preserve"> Bars/rods of freecutting steel,hotrolled,hotdrawn or hot extruded...</t>
  </si>
  <si>
    <t>Top 20 products  imported by Rwanda in  2016, Quarter 4</t>
  </si>
  <si>
    <t>84212100</t>
  </si>
  <si>
    <t xml:space="preserve"> For filtering or purifying water</t>
  </si>
  <si>
    <t>15119010</t>
  </si>
  <si>
    <t xml:space="preserve"> Palm olein, fractions</t>
  </si>
  <si>
    <t>72104900</t>
  </si>
  <si>
    <t xml:space="preserve"> Flatrolled iron/steel, width &gt;=600mm, otherwise plated</t>
  </si>
  <si>
    <t>15119030</t>
  </si>
  <si>
    <t xml:space="preserve"> Palm olein, RBD</t>
  </si>
  <si>
    <t>22029000</t>
  </si>
  <si>
    <t xml:space="preserve"> Other nonalcoholic beverages, nes</t>
  </si>
  <si>
    <t>15159000</t>
  </si>
  <si>
    <t xml:space="preserve">  Other fixed vegetable fats and oils(excl. crude) and their fractions</t>
  </si>
  <si>
    <t>87033290</t>
  </si>
  <si>
    <t xml:space="preserve"> Other vehicles, with diesel or semidiesel engine, CC &gt;1500 =&lt;2500CC</t>
  </si>
  <si>
    <t>82055900</t>
  </si>
  <si>
    <t xml:space="preserve"> Other hand tools (including glaziersÃ† diamonds)</t>
  </si>
  <si>
    <t>84669300</t>
  </si>
  <si>
    <t xml:space="preserve"> For machines of headings 84.56 to 84.61</t>
  </si>
  <si>
    <t xml:space="preserve"> </t>
  </si>
  <si>
    <t xml:space="preserve"> Iron/steel bars &amp; rods,hotrolled,twisted/with deformtns from</t>
  </si>
  <si>
    <t>Top 20 products  re-exported by Rwanda in  2016, Quarter 4</t>
  </si>
  <si>
    <r>
      <t xml:space="preserve">*Note: </t>
    </r>
    <r>
      <rPr>
        <sz val="12"/>
        <color indexed="8"/>
        <rFont val="Arial Narrow"/>
        <family val="2"/>
      </rPr>
      <t>South Sudan is not yet included in the EAC trade estimates</t>
    </r>
  </si>
  <si>
    <t>2009</t>
  </si>
  <si>
    <t>2010</t>
  </si>
  <si>
    <t>2011</t>
  </si>
  <si>
    <t>2012</t>
  </si>
  <si>
    <t>2013</t>
  </si>
  <si>
    <t>2014</t>
  </si>
  <si>
    <t>2015</t>
  </si>
  <si>
    <t>2016</t>
  </si>
  <si>
    <t>Air</t>
  </si>
  <si>
    <t>Land</t>
  </si>
  <si>
    <t>Total</t>
  </si>
  <si>
    <t>Via/Year</t>
  </si>
  <si>
    <t>Trade data by mode of transport, values in US$ million, shares in percentage 2009-2016</t>
  </si>
  <si>
    <t>Imports values</t>
  </si>
  <si>
    <t>Import share in %</t>
  </si>
  <si>
    <t>Domestic exports values</t>
  </si>
  <si>
    <t>Domestic exports share in %</t>
  </si>
  <si>
    <t>Re-exports values</t>
  </si>
  <si>
    <t>Re-exports share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</si>
</sst>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0.00000000000000"/>
    <numFmt numFmtId="169" formatCode="0.0000000000000"/>
  </numFmts>
  <fonts count="4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3"/>
      <color indexed="8"/>
      <name val="Arial Narrow"/>
      <family val="2"/>
    </font>
    <font>
      <sz val="13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sz val="1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5"/>
      <color theme="1"/>
      <name val="Arial Narrow"/>
      <family val="2"/>
    </font>
    <font>
      <sz val="15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Arial Narrow"/>
      <family val="2"/>
    </font>
    <font>
      <sz val="11"/>
      <color indexed="8"/>
      <name val="Calibri"/>
      <family val="2"/>
    </font>
    <font>
      <b/>
      <sz val="9"/>
      <color rgb="FF000000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0"/>
      </patternFill>
    </fill>
  </fills>
  <borders count="3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3" fontId="0" fillId="0" borderId="0" xfId="0" applyNumberFormat="1"/>
    <xf numFmtId="3" fontId="20" fillId="0" borderId="6" xfId="0" applyNumberFormat="1" applyFont="1" applyBorder="1" applyAlignment="1">
      <alignment horizontal="right"/>
    </xf>
    <xf numFmtId="0" fontId="21" fillId="0" borderId="7" xfId="0" applyFont="1" applyBorder="1" applyAlignment="1">
      <alignment horizontal="justify" wrapText="1"/>
    </xf>
    <xf numFmtId="0" fontId="20" fillId="0" borderId="8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3" fontId="20" fillId="0" borderId="9" xfId="0" applyNumberFormat="1" applyFont="1" applyBorder="1" applyAlignment="1">
      <alignment horizontal="right"/>
    </xf>
    <xf numFmtId="0" fontId="21" fillId="0" borderId="7" xfId="0" applyFont="1" applyBorder="1" applyAlignment="1">
      <alignment vertical="top" wrapText="1"/>
    </xf>
    <xf numFmtId="0" fontId="19" fillId="2" borderId="10" xfId="0" applyFont="1" applyFill="1" applyBorder="1"/>
    <xf numFmtId="0" fontId="19" fillId="2" borderId="11" xfId="0" applyFont="1" applyFill="1" applyBorder="1"/>
    <xf numFmtId="0" fontId="19" fillId="2" borderId="12" xfId="0" applyFont="1" applyFill="1" applyBorder="1"/>
    <xf numFmtId="3" fontId="19" fillId="2" borderId="12" xfId="0" applyNumberFormat="1" applyFont="1" applyFill="1" applyBorder="1"/>
    <xf numFmtId="0" fontId="19" fillId="2" borderId="13" xfId="0" applyFont="1" applyFill="1" applyBorder="1"/>
    <xf numFmtId="3" fontId="18" fillId="0" borderId="0" xfId="0" applyNumberFormat="1" applyFont="1"/>
    <xf numFmtId="0" fontId="22" fillId="0" borderId="0" xfId="0" applyFont="1"/>
    <xf numFmtId="0" fontId="23" fillId="0" borderId="0" xfId="0" applyFont="1"/>
    <xf numFmtId="0" fontId="23" fillId="0" borderId="0" xfId="0" applyFont="1" applyBorder="1"/>
    <xf numFmtId="0" fontId="22" fillId="0" borderId="0" xfId="0" applyFont="1" applyBorder="1"/>
    <xf numFmtId="43" fontId="23" fillId="0" borderId="0" xfId="1" applyNumberFormat="1" applyFont="1"/>
    <xf numFmtId="0" fontId="24" fillId="3" borderId="0" xfId="0" applyFont="1" applyFill="1"/>
    <xf numFmtId="0" fontId="25" fillId="0" borderId="0" xfId="0" applyFont="1"/>
    <xf numFmtId="0" fontId="24" fillId="0" borderId="0" xfId="0" applyFont="1"/>
    <xf numFmtId="165" fontId="25" fillId="0" borderId="0" xfId="1" applyNumberFormat="1" applyFont="1" applyFill="1"/>
    <xf numFmtId="165" fontId="24" fillId="0" borderId="0" xfId="1" applyNumberFormat="1" applyFont="1" applyFill="1" applyBorder="1" applyAlignment="1">
      <alignment horizontal="center"/>
    </xf>
    <xf numFmtId="0" fontId="25" fillId="0" borderId="0" xfId="0" applyFont="1" applyBorder="1"/>
    <xf numFmtId="165" fontId="24" fillId="4" borderId="0" xfId="1" applyNumberFormat="1" applyFont="1" applyFill="1" applyBorder="1"/>
    <xf numFmtId="165" fontId="24" fillId="4" borderId="14" xfId="1" applyNumberFormat="1" applyFont="1" applyFill="1" applyBorder="1"/>
    <xf numFmtId="165" fontId="6" fillId="4" borderId="14" xfId="1" applyNumberFormat="1" applyFont="1" applyFill="1" applyBorder="1"/>
    <xf numFmtId="165" fontId="6" fillId="4" borderId="0" xfId="1" applyNumberFormat="1" applyFont="1" applyFill="1" applyBorder="1"/>
    <xf numFmtId="2" fontId="6" fillId="4" borderId="15" xfId="1" applyNumberFormat="1" applyFont="1" applyFill="1" applyBorder="1" applyAlignment="1">
      <alignment horizontal="center"/>
    </xf>
    <xf numFmtId="2" fontId="6" fillId="4" borderId="14" xfId="1" applyNumberFormat="1" applyFont="1" applyFill="1" applyBorder="1" applyAlignment="1">
      <alignment horizontal="center"/>
    </xf>
    <xf numFmtId="2" fontId="6" fillId="4" borderId="0" xfId="1" applyNumberFormat="1" applyFont="1" applyFill="1" applyAlignment="1">
      <alignment horizontal="center"/>
    </xf>
    <xf numFmtId="2" fontId="6" fillId="4" borderId="16" xfId="1" applyNumberFormat="1" applyFont="1" applyFill="1" applyBorder="1" applyAlignment="1">
      <alignment horizontal="center"/>
    </xf>
    <xf numFmtId="2" fontId="6" fillId="4" borderId="17" xfId="1" applyNumberFormat="1" applyFont="1" applyFill="1" applyBorder="1" applyAlignment="1">
      <alignment horizontal="center"/>
    </xf>
    <xf numFmtId="10" fontId="6" fillId="4" borderId="16" xfId="3" applyNumberFormat="1" applyFont="1" applyFill="1" applyBorder="1" applyAlignment="1">
      <alignment horizontal="center"/>
    </xf>
    <xf numFmtId="165" fontId="24" fillId="0" borderId="0" xfId="1" applyNumberFormat="1" applyFont="1" applyFill="1" applyBorder="1"/>
    <xf numFmtId="2" fontId="6" fillId="0" borderId="0" xfId="1" applyNumberFormat="1" applyFont="1" applyFill="1" applyAlignment="1">
      <alignment horizontal="center"/>
    </xf>
    <xf numFmtId="2" fontId="6" fillId="0" borderId="0" xfId="3" applyNumberFormat="1" applyFont="1" applyFill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2" fontId="7" fillId="0" borderId="18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9" fontId="7" fillId="0" borderId="0" xfId="3" applyFont="1" applyFill="1" applyBorder="1" applyAlignment="1">
      <alignment horizontal="center"/>
    </xf>
    <xf numFmtId="0" fontId="25" fillId="0" borderId="0" xfId="0" applyFont="1" applyFill="1"/>
    <xf numFmtId="2" fontId="25" fillId="0" borderId="0" xfId="1" applyNumberFormat="1" applyFont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0" fontId="25" fillId="0" borderId="14" xfId="0" applyFont="1" applyBorder="1"/>
    <xf numFmtId="2" fontId="25" fillId="0" borderId="14" xfId="1" applyNumberFormat="1" applyFont="1" applyBorder="1" applyAlignment="1">
      <alignment horizontal="center"/>
    </xf>
    <xf numFmtId="2" fontId="7" fillId="0" borderId="15" xfId="1" applyNumberFormat="1" applyFont="1" applyFill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0" fontId="25" fillId="0" borderId="0" xfId="0" applyFont="1" applyFill="1" applyBorder="1"/>
    <xf numFmtId="2" fontId="24" fillId="0" borderId="0" xfId="0" applyNumberFormat="1" applyFont="1" applyFill="1" applyBorder="1" applyAlignment="1">
      <alignment horizontal="center"/>
    </xf>
    <xf numFmtId="10" fontId="24" fillId="0" borderId="0" xfId="3" applyNumberFormat="1" applyFont="1" applyFill="1" applyBorder="1" applyAlignment="1">
      <alignment horizontal="center"/>
    </xf>
    <xf numFmtId="43" fontId="25" fillId="0" borderId="0" xfId="1" applyNumberFormat="1" applyFont="1"/>
    <xf numFmtId="10" fontId="25" fillId="0" borderId="0" xfId="3" applyNumberFormat="1" applyFont="1" applyFill="1" applyBorder="1" applyAlignment="1">
      <alignment horizontal="center"/>
    </xf>
    <xf numFmtId="2" fontId="25" fillId="0" borderId="0" xfId="0" applyNumberFormat="1" applyFont="1" applyBorder="1"/>
    <xf numFmtId="43" fontId="25" fillId="0" borderId="0" xfId="1" applyNumberFormat="1" applyFont="1" applyBorder="1"/>
    <xf numFmtId="165" fontId="24" fillId="0" borderId="0" xfId="1" applyNumberFormat="1" applyFont="1"/>
    <xf numFmtId="10" fontId="24" fillId="0" borderId="0" xfId="3" applyNumberFormat="1" applyFont="1" applyFill="1" applyAlignment="1">
      <alignment horizontal="center"/>
    </xf>
    <xf numFmtId="2" fontId="25" fillId="0" borderId="0" xfId="0" applyNumberFormat="1" applyFont="1" applyBorder="1" applyAlignment="1">
      <alignment horizontal="center"/>
    </xf>
    <xf numFmtId="10" fontId="25" fillId="0" borderId="0" xfId="3" applyNumberFormat="1" applyFont="1" applyFill="1" applyAlignment="1">
      <alignment horizontal="center"/>
    </xf>
    <xf numFmtId="2" fontId="25" fillId="0" borderId="0" xfId="0" applyNumberFormat="1" applyFont="1"/>
    <xf numFmtId="43" fontId="25" fillId="0" borderId="0" xfId="1" applyNumberFormat="1" applyFont="1" applyFill="1" applyBorder="1"/>
    <xf numFmtId="49" fontId="25" fillId="0" borderId="0" xfId="1" applyNumberFormat="1" applyFont="1"/>
    <xf numFmtId="43" fontId="25" fillId="0" borderId="0" xfId="1" applyNumberFormat="1" applyFont="1" applyFill="1"/>
    <xf numFmtId="0" fontId="26" fillId="0" borderId="0" xfId="0" applyFont="1" applyAlignment="1">
      <alignment horizontal="left"/>
    </xf>
    <xf numFmtId="0" fontId="26" fillId="6" borderId="19" xfId="0" applyFont="1" applyFill="1" applyBorder="1"/>
    <xf numFmtId="0" fontId="26" fillId="6" borderId="19" xfId="0" applyFont="1" applyFill="1" applyBorder="1" applyAlignment="1">
      <alignment horizontal="right"/>
    </xf>
    <xf numFmtId="0" fontId="26" fillId="5" borderId="20" xfId="0" applyFont="1" applyFill="1" applyBorder="1"/>
    <xf numFmtId="2" fontId="22" fillId="5" borderId="21" xfId="0" applyNumberFormat="1" applyFont="1" applyFill="1" applyBorder="1"/>
    <xf numFmtId="43" fontId="22" fillId="0" borderId="21" xfId="0" applyNumberFormat="1" applyFont="1" applyBorder="1"/>
    <xf numFmtId="0" fontId="26" fillId="5" borderId="21" xfId="0" applyFont="1" applyFill="1" applyBorder="1"/>
    <xf numFmtId="2" fontId="26" fillId="5" borderId="21" xfId="0" applyNumberFormat="1" applyFont="1" applyFill="1" applyBorder="1"/>
    <xf numFmtId="43" fontId="26" fillId="0" borderId="21" xfId="0" applyNumberFormat="1" applyFont="1" applyBorder="1"/>
    <xf numFmtId="2" fontId="22" fillId="0" borderId="21" xfId="0" applyNumberFormat="1" applyFont="1" applyBorder="1"/>
    <xf numFmtId="0" fontId="22" fillId="5" borderId="0" xfId="0" applyFont="1" applyFill="1" applyBorder="1"/>
    <xf numFmtId="0" fontId="22" fillId="5" borderId="0" xfId="0" applyFont="1" applyFill="1"/>
    <xf numFmtId="166" fontId="23" fillId="0" borderId="0" xfId="0" applyNumberFormat="1" applyFont="1"/>
    <xf numFmtId="43" fontId="23" fillId="0" borderId="0" xfId="0" applyNumberFormat="1" applyFont="1"/>
    <xf numFmtId="9" fontId="23" fillId="0" borderId="0" xfId="3" applyFont="1"/>
    <xf numFmtId="2" fontId="23" fillId="0" borderId="0" xfId="0" applyNumberFormat="1" applyFont="1"/>
    <xf numFmtId="10" fontId="23" fillId="0" borderId="0" xfId="3" applyNumberFormat="1" applyFont="1"/>
    <xf numFmtId="0" fontId="23" fillId="5" borderId="0" xfId="0" applyFont="1" applyFill="1" applyBorder="1"/>
    <xf numFmtId="0" fontId="27" fillId="5" borderId="0" xfId="0" applyFont="1" applyFill="1" applyBorder="1"/>
    <xf numFmtId="0" fontId="23" fillId="5" borderId="0" xfId="0" applyFont="1" applyFill="1"/>
    <xf numFmtId="166" fontId="23" fillId="0" borderId="0" xfId="1" applyNumberFormat="1" applyFont="1"/>
    <xf numFmtId="0" fontId="24" fillId="6" borderId="19" xfId="0" applyFont="1" applyFill="1" applyBorder="1"/>
    <xf numFmtId="0" fontId="24" fillId="6" borderId="19" xfId="0" applyFont="1" applyFill="1" applyBorder="1" applyAlignment="1">
      <alignment horizontal="right"/>
    </xf>
    <xf numFmtId="0" fontId="28" fillId="6" borderId="19" xfId="0" applyFont="1" applyFill="1" applyBorder="1" applyAlignment="1">
      <alignment horizontal="right"/>
    </xf>
    <xf numFmtId="0" fontId="24" fillId="5" borderId="0" xfId="0" applyFont="1" applyFill="1" applyBorder="1"/>
    <xf numFmtId="43" fontId="25" fillId="0" borderId="0" xfId="1" applyFont="1" applyFill="1" applyAlignment="1"/>
    <xf numFmtId="2" fontId="25" fillId="0" borderId="0" xfId="0" applyNumberFormat="1" applyFont="1" applyAlignment="1"/>
    <xf numFmtId="43" fontId="24" fillId="0" borderId="0" xfId="1" applyFont="1" applyAlignment="1">
      <alignment horizontal="right"/>
    </xf>
    <xf numFmtId="0" fontId="24" fillId="5" borderId="19" xfId="0" applyFont="1" applyFill="1" applyBorder="1"/>
    <xf numFmtId="2" fontId="25" fillId="0" borderId="19" xfId="0" applyNumberFormat="1" applyFont="1" applyFill="1" applyBorder="1" applyAlignment="1"/>
    <xf numFmtId="0" fontId="25" fillId="5" borderId="0" xfId="0" applyFont="1" applyFill="1" applyBorder="1"/>
    <xf numFmtId="166" fontId="25" fillId="5" borderId="0" xfId="1" applyNumberFormat="1" applyFont="1" applyFill="1" applyBorder="1"/>
    <xf numFmtId="43" fontId="23" fillId="0" borderId="0" xfId="1" applyFont="1"/>
    <xf numFmtId="0" fontId="25" fillId="5" borderId="0" xfId="0" applyFont="1" applyFill="1"/>
    <xf numFmtId="0" fontId="28" fillId="5" borderId="0" xfId="0" applyFont="1" applyFill="1" applyBorder="1"/>
    <xf numFmtId="0" fontId="29" fillId="5" borderId="0" xfId="0" applyFont="1" applyFill="1" applyBorder="1"/>
    <xf numFmtId="0" fontId="28" fillId="5" borderId="14" xfId="0" applyFont="1" applyFill="1" applyBorder="1"/>
    <xf numFmtId="0" fontId="29" fillId="5" borderId="0" xfId="0" applyFont="1" applyFill="1"/>
    <xf numFmtId="0" fontId="29" fillId="0" borderId="0" xfId="0" applyFont="1" applyFill="1"/>
    <xf numFmtId="0" fontId="29" fillId="0" borderId="0" xfId="0" applyFont="1"/>
    <xf numFmtId="43" fontId="25" fillId="0" borderId="0" xfId="1" applyFont="1" applyFill="1"/>
    <xf numFmtId="9" fontId="25" fillId="0" borderId="0" xfId="3" applyFont="1"/>
    <xf numFmtId="43" fontId="25" fillId="0" borderId="0" xfId="1" applyFont="1"/>
    <xf numFmtId="2" fontId="25" fillId="0" borderId="0" xfId="1" applyNumberFormat="1" applyFont="1" applyFill="1"/>
    <xf numFmtId="2" fontId="25" fillId="0" borderId="0" xfId="0" applyNumberFormat="1" applyFont="1" applyFill="1"/>
    <xf numFmtId="0" fontId="27" fillId="0" borderId="0" xfId="0" applyFont="1"/>
    <xf numFmtId="0" fontId="23" fillId="0" borderId="0" xfId="0" applyFont="1" applyFill="1"/>
    <xf numFmtId="0" fontId="27" fillId="5" borderId="0" xfId="0" applyFont="1" applyFill="1"/>
    <xf numFmtId="166" fontId="23" fillId="5" borderId="0" xfId="1" applyNumberFormat="1" applyFont="1" applyFill="1" applyBorder="1" applyAlignment="1">
      <alignment horizontal="right"/>
    </xf>
    <xf numFmtId="0" fontId="27" fillId="5" borderId="22" xfId="0" applyFont="1" applyFill="1" applyBorder="1"/>
    <xf numFmtId="0" fontId="23" fillId="5" borderId="20" xfId="0" applyFont="1" applyFill="1" applyBorder="1"/>
    <xf numFmtId="0" fontId="27" fillId="0" borderId="20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5" borderId="20" xfId="0" applyFont="1" applyFill="1" applyBorder="1" applyAlignment="1"/>
    <xf numFmtId="166" fontId="23" fillId="0" borderId="22" xfId="1" applyNumberFormat="1" applyFont="1" applyBorder="1"/>
    <xf numFmtId="0" fontId="27" fillId="5" borderId="16" xfId="0" applyFont="1" applyFill="1" applyBorder="1"/>
    <xf numFmtId="0" fontId="27" fillId="0" borderId="16" xfId="0" applyFont="1" applyFill="1" applyBorder="1" applyAlignment="1">
      <alignment horizontal="right"/>
    </xf>
    <xf numFmtId="0" fontId="27" fillId="0" borderId="24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43" fontId="23" fillId="0" borderId="0" xfId="1" applyFont="1" applyFill="1"/>
    <xf numFmtId="43" fontId="23" fillId="0" borderId="0" xfId="0" applyNumberFormat="1" applyFont="1" applyFill="1"/>
    <xf numFmtId="43" fontId="23" fillId="0" borderId="0" xfId="0" applyNumberFormat="1" applyFont="1" applyFill="1" applyAlignment="1">
      <alignment horizontal="right"/>
    </xf>
    <xf numFmtId="43" fontId="23" fillId="5" borderId="25" xfId="1" applyNumberFormat="1" applyFont="1" applyFill="1" applyBorder="1" applyAlignment="1">
      <alignment horizontal="right"/>
    </xf>
    <xf numFmtId="43" fontId="23" fillId="5" borderId="0" xfId="1" applyNumberFormat="1" applyFont="1" applyFill="1" applyBorder="1" applyAlignment="1">
      <alignment horizontal="right"/>
    </xf>
    <xf numFmtId="0" fontId="27" fillId="5" borderId="14" xfId="0" applyFont="1" applyFill="1" applyBorder="1"/>
    <xf numFmtId="43" fontId="27" fillId="5" borderId="14" xfId="1" applyNumberFormat="1" applyFont="1" applyFill="1" applyBorder="1" applyAlignment="1">
      <alignment horizontal="right"/>
    </xf>
    <xf numFmtId="43" fontId="27" fillId="5" borderId="26" xfId="0" applyNumberFormat="1" applyFont="1" applyFill="1" applyBorder="1" applyAlignment="1">
      <alignment horizontal="right"/>
    </xf>
    <xf numFmtId="43" fontId="27" fillId="5" borderId="14" xfId="0" applyNumberFormat="1" applyFont="1" applyFill="1" applyBorder="1" applyAlignment="1">
      <alignment horizontal="right"/>
    </xf>
    <xf numFmtId="164" fontId="23" fillId="0" borderId="0" xfId="0" applyNumberFormat="1" applyFont="1"/>
    <xf numFmtId="0" fontId="27" fillId="5" borderId="19" xfId="0" applyFont="1" applyFill="1" applyBorder="1"/>
    <xf numFmtId="43" fontId="27" fillId="5" borderId="19" xfId="1" applyNumberFormat="1" applyFont="1" applyFill="1" applyBorder="1" applyAlignment="1">
      <alignment horizontal="right"/>
    </xf>
    <xf numFmtId="43" fontId="27" fillId="5" borderId="27" xfId="0" applyNumberFormat="1" applyFont="1" applyFill="1" applyBorder="1" applyAlignment="1">
      <alignment horizontal="right"/>
    </xf>
    <xf numFmtId="43" fontId="27" fillId="5" borderId="19" xfId="0" applyNumberFormat="1" applyFont="1" applyFill="1" applyBorder="1" applyAlignment="1">
      <alignment horizontal="right"/>
    </xf>
    <xf numFmtId="2" fontId="23" fillId="0" borderId="0" xfId="1" applyNumberFormat="1" applyFont="1" applyFill="1"/>
    <xf numFmtId="2" fontId="23" fillId="0" borderId="0" xfId="0" applyNumberFormat="1" applyFont="1" applyFill="1"/>
    <xf numFmtId="2" fontId="23" fillId="0" borderId="0" xfId="1" applyNumberFormat="1" applyFont="1"/>
    <xf numFmtId="0" fontId="30" fillId="0" borderId="0" xfId="0" applyFont="1"/>
    <xf numFmtId="0" fontId="31" fillId="0" borderId="0" xfId="0" applyFont="1"/>
    <xf numFmtId="0" fontId="30" fillId="6" borderId="19" xfId="0" applyFont="1" applyFill="1" applyBorder="1"/>
    <xf numFmtId="0" fontId="30" fillId="0" borderId="20" xfId="0" applyFont="1" applyFill="1" applyBorder="1"/>
    <xf numFmtId="0" fontId="31" fillId="0" borderId="20" xfId="0" applyFont="1" applyFill="1" applyBorder="1"/>
    <xf numFmtId="2" fontId="14" fillId="0" borderId="20" xfId="0" applyNumberFormat="1" applyFont="1" applyFill="1" applyBorder="1" applyAlignment="1">
      <alignment horizontal="center"/>
    </xf>
    <xf numFmtId="2" fontId="31" fillId="0" borderId="0" xfId="1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0" fontId="30" fillId="0" borderId="14" xfId="0" applyFont="1" applyFill="1" applyBorder="1"/>
    <xf numFmtId="0" fontId="31" fillId="0" borderId="14" xfId="0" applyFont="1" applyFill="1" applyBorder="1"/>
    <xf numFmtId="2" fontId="14" fillId="0" borderId="14" xfId="0" applyNumberFormat="1" applyFont="1" applyFill="1" applyBorder="1" applyAlignment="1">
      <alignment horizontal="center"/>
    </xf>
    <xf numFmtId="2" fontId="31" fillId="0" borderId="14" xfId="0" applyNumberFormat="1" applyFont="1" applyBorder="1" applyAlignment="1">
      <alignment horizontal="center"/>
    </xf>
    <xf numFmtId="0" fontId="30" fillId="0" borderId="16" xfId="0" applyFont="1" applyFill="1" applyBorder="1"/>
    <xf numFmtId="0" fontId="31" fillId="0" borderId="16" xfId="0" applyFont="1" applyFill="1" applyBorder="1"/>
    <xf numFmtId="2" fontId="14" fillId="0" borderId="0" xfId="0" applyNumberFormat="1" applyFont="1" applyFill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31" fillId="0" borderId="16" xfId="0" applyNumberFormat="1" applyFont="1" applyFill="1" applyBorder="1" applyAlignment="1">
      <alignment horizontal="center"/>
    </xf>
    <xf numFmtId="2" fontId="31" fillId="0" borderId="16" xfId="1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2" fontId="31" fillId="0" borderId="14" xfId="0" applyNumberFormat="1" applyFont="1" applyFill="1" applyBorder="1" applyAlignment="1">
      <alignment horizontal="center"/>
    </xf>
    <xf numFmtId="0" fontId="30" fillId="0" borderId="19" xfId="0" applyFont="1" applyFill="1" applyBorder="1"/>
    <xf numFmtId="0" fontId="31" fillId="0" borderId="19" xfId="0" applyFont="1" applyFill="1" applyBorder="1"/>
    <xf numFmtId="2" fontId="31" fillId="0" borderId="19" xfId="0" applyNumberFormat="1" applyFont="1" applyFill="1" applyBorder="1" applyAlignment="1">
      <alignment horizontal="center"/>
    </xf>
    <xf numFmtId="0" fontId="31" fillId="0" borderId="0" xfId="0" applyFont="1" applyFill="1" applyBorder="1"/>
    <xf numFmtId="0" fontId="23" fillId="0" borderId="0" xfId="0" applyFont="1" applyFill="1" applyBorder="1"/>
    <xf numFmtId="0" fontId="28" fillId="0" borderId="0" xfId="0" applyFont="1"/>
    <xf numFmtId="0" fontId="28" fillId="6" borderId="28" xfId="0" applyFont="1" applyFill="1" applyBorder="1"/>
    <xf numFmtId="0" fontId="28" fillId="6" borderId="28" xfId="0" applyFont="1" applyFill="1" applyBorder="1" applyAlignment="1">
      <alignment horizontal="center"/>
    </xf>
    <xf numFmtId="2" fontId="29" fillId="0" borderId="0" xfId="1" applyNumberFormat="1" applyFont="1" applyFill="1" applyAlignment="1">
      <alignment horizontal="center"/>
    </xf>
    <xf numFmtId="2" fontId="29" fillId="0" borderId="0" xfId="1" applyNumberFormat="1" applyFont="1" applyFill="1" applyBorder="1" applyAlignment="1">
      <alignment horizontal="center"/>
    </xf>
    <xf numFmtId="2" fontId="29" fillId="0" borderId="0" xfId="1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67" fontId="29" fillId="0" borderId="0" xfId="0" applyNumberFormat="1" applyFont="1"/>
    <xf numFmtId="2" fontId="29" fillId="0" borderId="0" xfId="1" applyNumberFormat="1" applyFont="1" applyBorder="1" applyAlignment="1">
      <alignment horizontal="center"/>
    </xf>
    <xf numFmtId="2" fontId="29" fillId="0" borderId="0" xfId="0" applyNumberFormat="1" applyFont="1" applyBorder="1" applyAlignment="1">
      <alignment horizontal="center"/>
    </xf>
    <xf numFmtId="2" fontId="28" fillId="0" borderId="14" xfId="1" applyNumberFormat="1" applyFont="1" applyFill="1" applyBorder="1" applyAlignment="1">
      <alignment horizontal="center"/>
    </xf>
    <xf numFmtId="0" fontId="29" fillId="0" borderId="0" xfId="0" applyFont="1" applyBorder="1"/>
    <xf numFmtId="0" fontId="28" fillId="0" borderId="0" xfId="0" applyFont="1" applyBorder="1"/>
    <xf numFmtId="2" fontId="29" fillId="0" borderId="0" xfId="0" applyNumberFormat="1" applyFont="1" applyBorder="1"/>
    <xf numFmtId="2" fontId="28" fillId="0" borderId="0" xfId="1" applyNumberFormat="1" applyFont="1" applyFill="1" applyBorder="1" applyAlignment="1">
      <alignment horizontal="center"/>
    </xf>
    <xf numFmtId="2" fontId="29" fillId="0" borderId="16" xfId="1" applyNumberFormat="1" applyFont="1" applyFill="1" applyBorder="1" applyAlignment="1">
      <alignment horizontal="center"/>
    </xf>
    <xf numFmtId="2" fontId="28" fillId="0" borderId="19" xfId="1" applyNumberFormat="1" applyFont="1" applyFill="1" applyBorder="1" applyAlignment="1">
      <alignment horizontal="center"/>
    </xf>
    <xf numFmtId="2" fontId="29" fillId="0" borderId="0" xfId="3" applyNumberFormat="1" applyFont="1"/>
    <xf numFmtId="165" fontId="29" fillId="0" borderId="0" xfId="1" applyNumberFormat="1" applyFont="1"/>
    <xf numFmtId="9" fontId="29" fillId="0" borderId="0" xfId="3" applyFont="1"/>
    <xf numFmtId="2" fontId="29" fillId="0" borderId="0" xfId="0" applyNumberFormat="1" applyFont="1"/>
    <xf numFmtId="9" fontId="28" fillId="0" borderId="0" xfId="3" applyFont="1" applyBorder="1"/>
    <xf numFmtId="2" fontId="29" fillId="0" borderId="0" xfId="0" applyNumberFormat="1" applyFont="1" applyFill="1"/>
    <xf numFmtId="165" fontId="29" fillId="0" borderId="0" xfId="1" applyNumberFormat="1" applyFont="1" applyFill="1"/>
    <xf numFmtId="0" fontId="26" fillId="5" borderId="0" xfId="0" applyFont="1" applyFill="1" applyBorder="1"/>
    <xf numFmtId="166" fontId="5" fillId="0" borderId="0" xfId="0" applyNumberFormat="1" applyFont="1" applyFill="1"/>
    <xf numFmtId="165" fontId="23" fillId="0" borderId="0" xfId="1" applyNumberFormat="1" applyFont="1"/>
    <xf numFmtId="165" fontId="23" fillId="0" borderId="0" xfId="1" applyNumberFormat="1" applyFont="1" applyFill="1"/>
    <xf numFmtId="0" fontId="25" fillId="5" borderId="20" xfId="0" applyFont="1" applyFill="1" applyBorder="1"/>
    <xf numFmtId="0" fontId="24" fillId="5" borderId="20" xfId="0" applyFont="1" applyFill="1" applyBorder="1"/>
    <xf numFmtId="0" fontId="24" fillId="5" borderId="20" xfId="0" applyFont="1" applyFill="1" applyBorder="1" applyAlignment="1">
      <alignment horizontal="center" wrapText="1"/>
    </xf>
    <xf numFmtId="0" fontId="24" fillId="5" borderId="22" xfId="0" applyFont="1" applyFill="1" applyBorder="1" applyAlignment="1">
      <alignment horizontal="center"/>
    </xf>
    <xf numFmtId="0" fontId="24" fillId="5" borderId="14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0" fontId="24" fillId="5" borderId="21" xfId="0" applyFont="1" applyFill="1" applyBorder="1" applyAlignment="1">
      <alignment horizontal="right"/>
    </xf>
    <xf numFmtId="0" fontId="24" fillId="5" borderId="21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right"/>
    </xf>
    <xf numFmtId="2" fontId="23" fillId="5" borderId="0" xfId="0" applyNumberFormat="1" applyFont="1" applyFill="1" applyBorder="1" applyAlignment="1">
      <alignment horizontal="right"/>
    </xf>
    <xf numFmtId="0" fontId="24" fillId="5" borderId="16" xfId="0" applyFont="1" applyFill="1" applyBorder="1"/>
    <xf numFmtId="2" fontId="24" fillId="0" borderId="16" xfId="1" applyNumberFormat="1" applyFont="1" applyFill="1" applyBorder="1" applyAlignment="1">
      <alignment horizontal="center"/>
    </xf>
    <xf numFmtId="2" fontId="24" fillId="5" borderId="25" xfId="0" applyNumberFormat="1" applyFont="1" applyFill="1" applyBorder="1" applyAlignment="1">
      <alignment horizontal="right"/>
    </xf>
    <xf numFmtId="2" fontId="24" fillId="5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/>
    </xf>
    <xf numFmtId="2" fontId="5" fillId="0" borderId="0" xfId="1" applyNumberFormat="1" applyFont="1" applyFill="1" applyAlignment="1">
      <alignment horizontal="center"/>
    </xf>
    <xf numFmtId="43" fontId="5" fillId="0" borderId="0" xfId="1" applyNumberFormat="1" applyFont="1" applyAlignment="1">
      <alignment horizontal="center"/>
    </xf>
    <xf numFmtId="2" fontId="23" fillId="5" borderId="25" xfId="0" applyNumberFormat="1" applyFont="1" applyFill="1" applyBorder="1" applyAlignment="1">
      <alignment horizontal="right"/>
    </xf>
    <xf numFmtId="2" fontId="23" fillId="5" borderId="26" xfId="0" applyNumberFormat="1" applyFont="1" applyFill="1" applyBorder="1" applyAlignment="1">
      <alignment horizontal="right"/>
    </xf>
    <xf numFmtId="2" fontId="23" fillId="5" borderId="14" xfId="0" applyNumberFormat="1" applyFont="1" applyFill="1" applyBorder="1" applyAlignment="1">
      <alignment horizontal="right"/>
    </xf>
    <xf numFmtId="43" fontId="24" fillId="0" borderId="16" xfId="1" applyNumberFormat="1" applyFont="1" applyFill="1" applyBorder="1" applyAlignment="1">
      <alignment horizontal="center"/>
    </xf>
    <xf numFmtId="2" fontId="24" fillId="5" borderId="24" xfId="0" applyNumberFormat="1" applyFont="1" applyFill="1" applyBorder="1" applyAlignment="1">
      <alignment horizontal="right"/>
    </xf>
    <xf numFmtId="2" fontId="24" fillId="5" borderId="16" xfId="0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center"/>
    </xf>
    <xf numFmtId="2" fontId="24" fillId="5" borderId="16" xfId="1" applyNumberFormat="1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25" fillId="5" borderId="19" xfId="0" applyFont="1" applyFill="1" applyBorder="1"/>
    <xf numFmtId="2" fontId="5" fillId="0" borderId="19" xfId="0" applyNumberFormat="1" applyFont="1" applyBorder="1" applyAlignment="1">
      <alignment horizontal="center"/>
    </xf>
    <xf numFmtId="2" fontId="5" fillId="0" borderId="19" xfId="0" applyNumberFormat="1" applyFont="1" applyFill="1" applyBorder="1" applyAlignment="1">
      <alignment horizontal="center"/>
    </xf>
    <xf numFmtId="2" fontId="5" fillId="0" borderId="19" xfId="1" applyNumberFormat="1" applyFont="1" applyFill="1" applyBorder="1" applyAlignment="1">
      <alignment horizontal="center"/>
    </xf>
    <xf numFmtId="2" fontId="23" fillId="5" borderId="27" xfId="0" applyNumberFormat="1" applyFont="1" applyFill="1" applyBorder="1" applyAlignment="1">
      <alignment horizontal="right"/>
    </xf>
    <xf numFmtId="2" fontId="23" fillId="5" borderId="19" xfId="0" applyNumberFormat="1" applyFont="1" applyFill="1" applyBorder="1" applyAlignment="1">
      <alignment horizontal="right"/>
    </xf>
    <xf numFmtId="0" fontId="4" fillId="5" borderId="0" xfId="0" applyFont="1" applyFill="1"/>
    <xf numFmtId="2" fontId="23" fillId="0" borderId="0" xfId="0" applyNumberFormat="1" applyFont="1" applyBorder="1"/>
    <xf numFmtId="43" fontId="27" fillId="0" borderId="0" xfId="1" applyFont="1"/>
    <xf numFmtId="9" fontId="23" fillId="0" borderId="0" xfId="3" applyFont="1" applyFill="1"/>
    <xf numFmtId="2" fontId="23" fillId="0" borderId="0" xfId="0" applyNumberFormat="1" applyFont="1" applyAlignment="1">
      <alignment horizontal="center"/>
    </xf>
    <xf numFmtId="2" fontId="23" fillId="0" borderId="0" xfId="0" applyNumberFormat="1" applyFont="1" applyFill="1" applyAlignment="1">
      <alignment horizontal="center"/>
    </xf>
    <xf numFmtId="0" fontId="32" fillId="0" borderId="0" xfId="0" applyFont="1"/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43" fontId="25" fillId="0" borderId="0" xfId="1" applyFont="1" applyFill="1" applyBorder="1"/>
    <xf numFmtId="0" fontId="24" fillId="4" borderId="0" xfId="0" applyFont="1" applyFill="1" applyBorder="1" applyAlignment="1">
      <alignment horizontal="left"/>
    </xf>
    <xf numFmtId="0" fontId="24" fillId="4" borderId="14" xfId="0" applyFont="1" applyFill="1" applyBorder="1" applyAlignment="1">
      <alignment horizontal="right"/>
    </xf>
    <xf numFmtId="2" fontId="24" fillId="4" borderId="0" xfId="0" applyNumberFormat="1" applyFont="1" applyFill="1" applyBorder="1" applyAlignment="1">
      <alignment horizontal="right"/>
    </xf>
    <xf numFmtId="2" fontId="24" fillId="4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2" fontId="24" fillId="0" borderId="0" xfId="0" applyNumberFormat="1" applyFont="1" applyFill="1" applyBorder="1" applyAlignment="1">
      <alignment horizontal="right"/>
    </xf>
    <xf numFmtId="9" fontId="24" fillId="0" borderId="0" xfId="3" applyFont="1" applyFill="1" applyBorder="1" applyAlignment="1">
      <alignment horizontal="right"/>
    </xf>
    <xf numFmtId="9" fontId="6" fillId="0" borderId="0" xfId="3" applyFont="1" applyFill="1" applyBorder="1" applyAlignment="1">
      <alignment horizontal="center"/>
    </xf>
    <xf numFmtId="2" fontId="25" fillId="0" borderId="14" xfId="0" applyNumberFormat="1" applyFont="1" applyFill="1" applyBorder="1"/>
    <xf numFmtId="49" fontId="25" fillId="5" borderId="0" xfId="0" applyNumberFormat="1" applyFont="1" applyFill="1"/>
    <xf numFmtId="2" fontId="25" fillId="0" borderId="0" xfId="3" applyNumberFormat="1" applyFont="1" applyBorder="1" applyAlignment="1">
      <alignment horizontal="center"/>
    </xf>
    <xf numFmtId="9" fontId="25" fillId="0" borderId="0" xfId="3" applyNumberFormat="1" applyFont="1" applyBorder="1" applyAlignment="1">
      <alignment horizontal="center"/>
    </xf>
    <xf numFmtId="2" fontId="25" fillId="0" borderId="0" xfId="3" applyNumberFormat="1" applyFont="1" applyBorder="1"/>
    <xf numFmtId="10" fontId="25" fillId="0" borderId="0" xfId="3" applyNumberFormat="1" applyFont="1" applyBorder="1"/>
    <xf numFmtId="49" fontId="25" fillId="5" borderId="0" xfId="0" applyNumberFormat="1" applyFont="1" applyFill="1" applyBorder="1"/>
    <xf numFmtId="0" fontId="24" fillId="0" borderId="0" xfId="0" applyFont="1" applyBorder="1"/>
    <xf numFmtId="0" fontId="24" fillId="4" borderId="0" xfId="0" applyFont="1" applyFill="1"/>
    <xf numFmtId="165" fontId="25" fillId="0" borderId="0" xfId="1" applyNumberFormat="1" applyFont="1"/>
    <xf numFmtId="49" fontId="24" fillId="0" borderId="0" xfId="1" applyNumberFormat="1" applyFont="1" applyAlignment="1">
      <alignment horizontal="center"/>
    </xf>
    <xf numFmtId="49" fontId="24" fillId="3" borderId="0" xfId="1" applyNumberFormat="1" applyFont="1" applyFill="1" applyAlignment="1">
      <alignment horizontal="center"/>
    </xf>
    <xf numFmtId="165" fontId="24" fillId="3" borderId="0" xfId="1" applyNumberFormat="1" applyFont="1" applyFill="1" applyAlignment="1">
      <alignment horizontal="center"/>
    </xf>
    <xf numFmtId="165" fontId="24" fillId="0" borderId="0" xfId="1" applyNumberFormat="1" applyFont="1" applyFill="1" applyAlignment="1">
      <alignment horizontal="center"/>
    </xf>
    <xf numFmtId="43" fontId="6" fillId="4" borderId="16" xfId="1" applyNumberFormat="1" applyFont="1" applyFill="1" applyBorder="1" applyAlignment="1">
      <alignment horizontal="center"/>
    </xf>
    <xf numFmtId="2" fontId="6" fillId="4" borderId="30" xfId="1" applyNumberFormat="1" applyFont="1" applyFill="1" applyBorder="1" applyAlignment="1">
      <alignment horizontal="center"/>
    </xf>
    <xf numFmtId="43" fontId="24" fillId="0" borderId="0" xfId="1" applyFont="1" applyFill="1" applyAlignment="1">
      <alignment horizontal="center"/>
    </xf>
    <xf numFmtId="43" fontId="24" fillId="0" borderId="0" xfId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43" fontId="25" fillId="0" borderId="0" xfId="1" applyFont="1" applyBorder="1"/>
    <xf numFmtId="9" fontId="25" fillId="0" borderId="0" xfId="3" applyFont="1" applyBorder="1"/>
    <xf numFmtId="49" fontId="25" fillId="0" borderId="0" xfId="1" applyNumberFormat="1" applyFont="1" applyBorder="1"/>
    <xf numFmtId="49" fontId="24" fillId="4" borderId="0" xfId="0" applyNumberFormat="1" applyFont="1" applyFill="1" applyBorder="1" applyAlignment="1">
      <alignment horizontal="left"/>
    </xf>
    <xf numFmtId="49" fontId="25" fillId="0" borderId="0" xfId="0" applyNumberFormat="1" applyFont="1"/>
    <xf numFmtId="49" fontId="24" fillId="0" borderId="0" xfId="0" applyNumberFormat="1" applyFont="1"/>
    <xf numFmtId="165" fontId="24" fillId="4" borderId="14" xfId="1" applyNumberFormat="1" applyFont="1" applyFill="1" applyBorder="1" applyAlignment="1">
      <alignment horizontal="center"/>
    </xf>
    <xf numFmtId="165" fontId="6" fillId="4" borderId="14" xfId="1" applyNumberFormat="1" applyFont="1" applyFill="1" applyBorder="1" applyAlignment="1">
      <alignment horizontal="center"/>
    </xf>
    <xf numFmtId="165" fontId="6" fillId="4" borderId="0" xfId="1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left"/>
    </xf>
    <xf numFmtId="2" fontId="6" fillId="0" borderId="18" xfId="1" applyNumberFormat="1" applyFont="1" applyFill="1" applyBorder="1" applyAlignment="1">
      <alignment horizontal="center"/>
    </xf>
    <xf numFmtId="2" fontId="25" fillId="0" borderId="0" xfId="1" applyNumberFormat="1" applyFont="1" applyFill="1" applyBorder="1" applyAlignment="1">
      <alignment horizontal="center"/>
    </xf>
    <xf numFmtId="49" fontId="25" fillId="0" borderId="0" xfId="0" applyNumberFormat="1" applyFont="1" applyBorder="1"/>
    <xf numFmtId="2" fontId="25" fillId="0" borderId="0" xfId="0" applyNumberFormat="1" applyFont="1" applyFill="1" applyBorder="1"/>
    <xf numFmtId="0" fontId="34" fillId="0" borderId="0" xfId="0" applyFont="1" applyBorder="1"/>
    <xf numFmtId="2" fontId="25" fillId="0" borderId="0" xfId="1" applyNumberFormat="1" applyFont="1" applyFill="1" applyAlignment="1">
      <alignment horizontal="center"/>
    </xf>
    <xf numFmtId="49" fontId="25" fillId="0" borderId="0" xfId="1" applyNumberFormat="1" applyFont="1" applyFill="1" applyBorder="1" applyAlignment="1">
      <alignment horizontal="left"/>
    </xf>
    <xf numFmtId="0" fontId="24" fillId="4" borderId="0" xfId="0" applyFont="1" applyFill="1" applyBorder="1" applyAlignment="1">
      <alignment horizontal="right"/>
    </xf>
    <xf numFmtId="49" fontId="24" fillId="4" borderId="0" xfId="0" applyNumberFormat="1" applyFont="1" applyFill="1"/>
    <xf numFmtId="0" fontId="25" fillId="4" borderId="0" xfId="0" applyFont="1" applyFill="1"/>
    <xf numFmtId="49" fontId="24" fillId="4" borderId="0" xfId="1" applyNumberFormat="1" applyFont="1" applyFill="1" applyAlignment="1">
      <alignment horizontal="left"/>
    </xf>
    <xf numFmtId="49" fontId="24" fillId="0" borderId="0" xfId="0" applyNumberFormat="1" applyFont="1" applyFill="1"/>
    <xf numFmtId="0" fontId="24" fillId="0" borderId="0" xfId="0" applyFont="1" applyFill="1"/>
    <xf numFmtId="43" fontId="24" fillId="0" borderId="0" xfId="0" applyNumberFormat="1" applyFont="1" applyFill="1" applyBorder="1"/>
    <xf numFmtId="10" fontId="6" fillId="0" borderId="0" xfId="3" applyNumberFormat="1" applyFont="1" applyFill="1" applyBorder="1" applyAlignment="1">
      <alignment horizontal="center"/>
    </xf>
    <xf numFmtId="0" fontId="25" fillId="0" borderId="0" xfId="0" applyFont="1" applyAlignment="1">
      <alignment wrapText="1"/>
    </xf>
    <xf numFmtId="0" fontId="24" fillId="7" borderId="0" xfId="0" applyFont="1" applyFill="1"/>
    <xf numFmtId="0" fontId="25" fillId="7" borderId="0" xfId="0" applyFont="1" applyFill="1"/>
    <xf numFmtId="10" fontId="29" fillId="0" borderId="0" xfId="3" applyNumberFormat="1" applyFont="1"/>
    <xf numFmtId="0" fontId="23" fillId="0" borderId="22" xfId="0" applyFont="1" applyBorder="1"/>
    <xf numFmtId="2" fontId="31" fillId="0" borderId="0" xfId="0" applyNumberFormat="1" applyFont="1"/>
    <xf numFmtId="2" fontId="31" fillId="0" borderId="16" xfId="0" applyNumberFormat="1" applyFont="1" applyBorder="1"/>
    <xf numFmtId="2" fontId="29" fillId="0" borderId="0" xfId="3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25" fillId="0" borderId="0" xfId="1" applyNumberFormat="1" applyFont="1" applyBorder="1" applyAlignment="1">
      <alignment horizontal="center"/>
    </xf>
    <xf numFmtId="2" fontId="25" fillId="0" borderId="0" xfId="0" applyNumberFormat="1" applyFont="1" applyFill="1" applyAlignment="1">
      <alignment horizontal="center"/>
    </xf>
    <xf numFmtId="2" fontId="25" fillId="0" borderId="14" xfId="1" applyNumberFormat="1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2" fontId="25" fillId="0" borderId="14" xfId="0" applyNumberFormat="1" applyFont="1" applyFill="1" applyBorder="1" applyAlignment="1">
      <alignment horizontal="center"/>
    </xf>
    <xf numFmtId="2" fontId="31" fillId="0" borderId="0" xfId="0" applyNumberFormat="1" applyFont="1" applyBorder="1"/>
    <xf numFmtId="2" fontId="5" fillId="0" borderId="14" xfId="0" applyNumberFormat="1" applyFont="1" applyFill="1" applyBorder="1" applyAlignment="1">
      <alignment horizontal="center"/>
    </xf>
    <xf numFmtId="43" fontId="0" fillId="0" borderId="0" xfId="1" applyNumberFormat="1" applyFont="1"/>
    <xf numFmtId="0" fontId="0" fillId="0" borderId="0" xfId="0" applyFill="1"/>
    <xf numFmtId="2" fontId="7" fillId="0" borderId="14" xfId="1" applyNumberFormat="1" applyFont="1" applyFill="1" applyBorder="1" applyAlignment="1">
      <alignment horizontal="center"/>
    </xf>
    <xf numFmtId="0" fontId="9" fillId="5" borderId="0" xfId="0" applyFont="1" applyFill="1"/>
    <xf numFmtId="43" fontId="34" fillId="0" borderId="0" xfId="1" applyFont="1" applyBorder="1"/>
    <xf numFmtId="49" fontId="34" fillId="0" borderId="0" xfId="1" applyNumberFormat="1" applyFont="1" applyBorder="1"/>
    <xf numFmtId="49" fontId="7" fillId="5" borderId="0" xfId="0" applyNumberFormat="1" applyFont="1" applyFill="1" applyBorder="1" applyAlignment="1"/>
    <xf numFmtId="49" fontId="25" fillId="0" borderId="0" xfId="0" applyNumberFormat="1" applyFont="1" applyAlignment="1">
      <alignment vertical="center"/>
    </xf>
    <xf numFmtId="49" fontId="25" fillId="0" borderId="14" xfId="0" applyNumberFormat="1" applyFont="1" applyBorder="1"/>
    <xf numFmtId="2" fontId="27" fillId="0" borderId="0" xfId="0" applyNumberFormat="1" applyFont="1"/>
    <xf numFmtId="2" fontId="27" fillId="0" borderId="0" xfId="1" applyNumberFormat="1" applyFont="1"/>
    <xf numFmtId="2" fontId="31" fillId="0" borderId="16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0" fontId="35" fillId="0" borderId="0" xfId="0" applyFont="1"/>
    <xf numFmtId="2" fontId="35" fillId="0" borderId="0" xfId="0" applyNumberFormat="1" applyFont="1"/>
    <xf numFmtId="165" fontId="35" fillId="0" borderId="0" xfId="1" applyNumberFormat="1" applyFont="1"/>
    <xf numFmtId="2" fontId="36" fillId="0" borderId="0" xfId="0" applyNumberFormat="1" applyFont="1"/>
    <xf numFmtId="2" fontId="37" fillId="0" borderId="0" xfId="0" applyNumberFormat="1" applyFont="1" applyFill="1"/>
    <xf numFmtId="0" fontId="38" fillId="0" borderId="0" xfId="4" applyFont="1" applyFill="1" applyBorder="1" applyAlignment="1">
      <alignment wrapText="1"/>
    </xf>
    <xf numFmtId="43" fontId="0" fillId="0" borderId="0" xfId="1" applyNumberFormat="1" applyFont="1" applyFill="1" applyBorder="1"/>
    <xf numFmtId="0" fontId="38" fillId="0" borderId="0" xfId="6" applyFont="1" applyFill="1" applyBorder="1" applyAlignment="1"/>
    <xf numFmtId="43" fontId="34" fillId="0" borderId="0" xfId="1" applyFont="1" applyFill="1" applyBorder="1"/>
    <xf numFmtId="2" fontId="38" fillId="0" borderId="0" xfId="6" applyNumberFormat="1" applyFont="1" applyFill="1" applyBorder="1" applyAlignment="1">
      <alignment horizontal="center"/>
    </xf>
    <xf numFmtId="43" fontId="0" fillId="0" borderId="0" xfId="1" applyNumberFormat="1" applyFont="1" applyFill="1"/>
    <xf numFmtId="10" fontId="27" fillId="0" borderId="0" xfId="3" applyNumberFormat="1" applyFont="1"/>
    <xf numFmtId="2" fontId="29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Alignment="1">
      <alignment horizontal="center"/>
    </xf>
    <xf numFmtId="2" fontId="29" fillId="0" borderId="0" xfId="3" applyNumberFormat="1" applyFont="1" applyFill="1" applyBorder="1" applyAlignment="1">
      <alignment horizontal="center"/>
    </xf>
    <xf numFmtId="2" fontId="29" fillId="0" borderId="0" xfId="3" applyNumberFormat="1" applyFont="1" applyFill="1" applyAlignment="1">
      <alignment horizontal="center"/>
    </xf>
    <xf numFmtId="2" fontId="6" fillId="0" borderId="16" xfId="1" applyNumberFormat="1" applyFont="1" applyFill="1" applyBorder="1" applyAlignment="1">
      <alignment horizontal="center"/>
    </xf>
    <xf numFmtId="2" fontId="6" fillId="5" borderId="16" xfId="1" applyNumberFormat="1" applyFont="1" applyFill="1" applyBorder="1" applyAlignment="1">
      <alignment horizontal="center"/>
    </xf>
    <xf numFmtId="2" fontId="25" fillId="0" borderId="32" xfId="1" applyNumberFormat="1" applyFont="1" applyFill="1" applyBorder="1" applyAlignment="1">
      <alignment horizontal="center"/>
    </xf>
    <xf numFmtId="2" fontId="25" fillId="0" borderId="31" xfId="1" applyNumberFormat="1" applyFont="1" applyFill="1" applyBorder="1" applyAlignment="1">
      <alignment horizontal="center"/>
    </xf>
    <xf numFmtId="0" fontId="7" fillId="0" borderId="0" xfId="0" applyFont="1"/>
    <xf numFmtId="43" fontId="7" fillId="0" borderId="0" xfId="1" applyFont="1" applyBorder="1"/>
    <xf numFmtId="43" fontId="7" fillId="0" borderId="0" xfId="1" applyFont="1"/>
    <xf numFmtId="43" fontId="7" fillId="0" borderId="14" xfId="1" applyFont="1" applyBorder="1"/>
    <xf numFmtId="49" fontId="25" fillId="0" borderId="0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49" fontId="25" fillId="0" borderId="0" xfId="0" applyNumberFormat="1" applyFont="1" applyFill="1" applyBorder="1"/>
    <xf numFmtId="49" fontId="25" fillId="0" borderId="14" xfId="0" applyNumberFormat="1" applyFont="1" applyFill="1" applyBorder="1"/>
    <xf numFmtId="0" fontId="25" fillId="0" borderId="14" xfId="0" applyFont="1" applyFill="1" applyBorder="1"/>
    <xf numFmtId="10" fontId="25" fillId="0" borderId="0" xfId="0" applyNumberFormat="1" applyFont="1"/>
    <xf numFmtId="10" fontId="23" fillId="0" borderId="0" xfId="0" applyNumberFormat="1" applyFont="1"/>
    <xf numFmtId="10" fontId="23" fillId="0" borderId="0" xfId="1" applyNumberFormat="1" applyFont="1"/>
    <xf numFmtId="10" fontId="29" fillId="0" borderId="0" xfId="0" applyNumberFormat="1" applyFont="1"/>
    <xf numFmtId="0" fontId="28" fillId="0" borderId="16" xfId="0" applyFont="1" applyFill="1" applyBorder="1"/>
    <xf numFmtId="0" fontId="29" fillId="0" borderId="16" xfId="0" applyFont="1" applyFill="1" applyBorder="1"/>
    <xf numFmtId="0" fontId="28" fillId="0" borderId="0" xfId="0" applyFont="1" applyFill="1" applyBorder="1"/>
    <xf numFmtId="0" fontId="29" fillId="0" borderId="0" xfId="0" applyFont="1" applyFill="1" applyBorder="1"/>
    <xf numFmtId="0" fontId="28" fillId="0" borderId="14" xfId="0" applyFont="1" applyFill="1" applyBorder="1"/>
    <xf numFmtId="43" fontId="29" fillId="0" borderId="0" xfId="1" applyFont="1"/>
    <xf numFmtId="2" fontId="29" fillId="0" borderId="16" xfId="0" applyNumberFormat="1" applyFont="1" applyFill="1" applyBorder="1" applyAlignment="1">
      <alignment horizontal="center"/>
    </xf>
    <xf numFmtId="0" fontId="28" fillId="0" borderId="19" xfId="0" applyFont="1" applyFill="1" applyBorder="1"/>
    <xf numFmtId="0" fontId="25" fillId="8" borderId="0" xfId="0" applyFont="1" applyFill="1" applyBorder="1"/>
    <xf numFmtId="0" fontId="0" fillId="0" borderId="0" xfId="0"/>
    <xf numFmtId="43" fontId="0" fillId="0" borderId="0" xfId="1" applyFont="1"/>
    <xf numFmtId="2" fontId="25" fillId="0" borderId="32" xfId="1" applyNumberFormat="1" applyFont="1" applyBorder="1" applyAlignment="1">
      <alignment horizontal="center"/>
    </xf>
    <xf numFmtId="10" fontId="25" fillId="0" borderId="0" xfId="1" applyNumberFormat="1" applyFont="1" applyFill="1"/>
    <xf numFmtId="43" fontId="22" fillId="0" borderId="0" xfId="0" applyNumberFormat="1" applyFont="1" applyFill="1" applyBorder="1"/>
    <xf numFmtId="10" fontId="29" fillId="0" borderId="0" xfId="1" applyNumberFormat="1" applyFont="1"/>
    <xf numFmtId="43" fontId="23" fillId="0" borderId="0" xfId="0" applyNumberFormat="1" applyFont="1" applyFill="1" applyBorder="1"/>
    <xf numFmtId="0" fontId="26" fillId="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10" fontId="39" fillId="0" borderId="0" xfId="0" applyNumberFormat="1" applyFont="1" applyFill="1" applyBorder="1" applyAlignment="1">
      <alignment horizontal="center" vertical="center" wrapText="1"/>
    </xf>
    <xf numFmtId="10" fontId="23" fillId="0" borderId="0" xfId="0" applyNumberFormat="1" applyFont="1" applyFill="1" applyBorder="1"/>
    <xf numFmtId="43" fontId="26" fillId="0" borderId="0" xfId="0" applyNumberFormat="1" applyFont="1" applyFill="1" applyBorder="1"/>
    <xf numFmtId="2" fontId="22" fillId="0" borderId="0" xfId="0" applyNumberFormat="1" applyFont="1" applyFill="1" applyBorder="1"/>
    <xf numFmtId="10" fontId="23" fillId="0" borderId="0" xfId="3" applyNumberFormat="1" applyFont="1" applyFill="1" applyBorder="1"/>
    <xf numFmtId="43" fontId="22" fillId="0" borderId="21" xfId="0" applyNumberFormat="1" applyFont="1" applyFill="1" applyBorder="1"/>
    <xf numFmtId="43" fontId="24" fillId="0" borderId="0" xfId="1" applyFont="1" applyFill="1" applyAlignment="1">
      <alignment horizontal="right"/>
    </xf>
    <xf numFmtId="164" fontId="23" fillId="0" borderId="0" xfId="0" applyNumberFormat="1" applyFont="1" applyFill="1"/>
    <xf numFmtId="43" fontId="27" fillId="0" borderId="14" xfId="1" applyNumberFormat="1" applyFont="1" applyFill="1" applyBorder="1" applyAlignment="1">
      <alignment horizontal="right"/>
    </xf>
    <xf numFmtId="0" fontId="23" fillId="0" borderId="20" xfId="0" applyFont="1" applyBorder="1"/>
    <xf numFmtId="2" fontId="31" fillId="0" borderId="0" xfId="0" applyNumberFormat="1" applyFont="1" applyFill="1" applyAlignment="1">
      <alignment horizontal="center"/>
    </xf>
    <xf numFmtId="0" fontId="24" fillId="5" borderId="33" xfId="0" applyFont="1" applyFill="1" applyBorder="1" applyAlignment="1">
      <alignment horizontal="center"/>
    </xf>
    <xf numFmtId="165" fontId="6" fillId="0" borderId="0" xfId="1" applyNumberFormat="1" applyFont="1" applyFill="1" applyBorder="1"/>
    <xf numFmtId="0" fontId="33" fillId="0" borderId="0" xfId="0" applyFont="1" applyFill="1" applyBorder="1"/>
    <xf numFmtId="0" fontId="24" fillId="0" borderId="0" xfId="0" applyFont="1" applyFill="1" applyBorder="1" applyAlignment="1">
      <alignment horizontal="right"/>
    </xf>
    <xf numFmtId="10" fontId="25" fillId="0" borderId="0" xfId="1" applyNumberFormat="1" applyFont="1" applyFill="1" applyBorder="1"/>
    <xf numFmtId="2" fontId="25" fillId="0" borderId="0" xfId="1" applyNumberFormat="1" applyFont="1" applyAlignment="1">
      <alignment horizontal="center" vertical="center"/>
    </xf>
    <xf numFmtId="49" fontId="25" fillId="0" borderId="0" xfId="0" applyNumberFormat="1" applyFont="1" applyFill="1"/>
    <xf numFmtId="49" fontId="25" fillId="0" borderId="0" xfId="1" applyNumberFormat="1" applyFont="1" applyFill="1" applyBorder="1"/>
    <xf numFmtId="2" fontId="25" fillId="0" borderId="31" xfId="1" applyNumberFormat="1" applyFont="1" applyBorder="1" applyAlignment="1">
      <alignment horizontal="center"/>
    </xf>
    <xf numFmtId="43" fontId="6" fillId="0" borderId="0" xfId="1" applyNumberFormat="1" applyFont="1" applyFill="1" applyBorder="1" applyAlignment="1">
      <alignment horizontal="center"/>
    </xf>
    <xf numFmtId="0" fontId="9" fillId="0" borderId="0" xfId="5" applyFont="1" applyFill="1" applyBorder="1" applyAlignment="1"/>
    <xf numFmtId="43" fontId="29" fillId="0" borderId="0" xfId="1" applyNumberFormat="1" applyFont="1"/>
    <xf numFmtId="2" fontId="28" fillId="0" borderId="0" xfId="0" applyNumberFormat="1" applyFont="1" applyBorder="1"/>
    <xf numFmtId="165" fontId="0" fillId="0" borderId="0" xfId="1" applyNumberFormat="1" applyFont="1"/>
    <xf numFmtId="0" fontId="0" fillId="0" borderId="0" xfId="0" applyFill="1" applyBorder="1"/>
    <xf numFmtId="0" fontId="38" fillId="0" borderId="0" xfId="7" applyFont="1" applyFill="1" applyBorder="1" applyAlignment="1">
      <alignment horizontal="center"/>
    </xf>
    <xf numFmtId="0" fontId="38" fillId="0" borderId="0" xfId="7" applyFont="1" applyFill="1" applyBorder="1" applyAlignment="1">
      <alignment horizontal="right" wrapText="1"/>
    </xf>
    <xf numFmtId="0" fontId="44" fillId="0" borderId="0" xfId="0" applyFont="1" applyAlignment="1">
      <alignment vertical="center"/>
    </xf>
    <xf numFmtId="0" fontId="45" fillId="0" borderId="0" xfId="0" applyFont="1"/>
    <xf numFmtId="0" fontId="40" fillId="9" borderId="34" xfId="7" applyFont="1" applyFill="1" applyBorder="1" applyAlignment="1">
      <alignment horizontal="left"/>
    </xf>
    <xf numFmtId="0" fontId="40" fillId="0" borderId="34" xfId="7" applyFont="1" applyFill="1" applyBorder="1" applyAlignment="1">
      <alignment horizontal="left" wrapText="1"/>
    </xf>
    <xf numFmtId="0" fontId="18" fillId="6" borderId="34" xfId="0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45" fillId="0" borderId="0" xfId="0" applyFont="1" applyAlignment="1">
      <alignment horizontal="left"/>
    </xf>
    <xf numFmtId="0" fontId="0" fillId="0" borderId="0" xfId="0" applyAlignment="1">
      <alignment horizontal="right"/>
    </xf>
    <xf numFmtId="0" fontId="41" fillId="0" borderId="0" xfId="0" applyFont="1" applyAlignment="1">
      <alignment horizontal="right"/>
    </xf>
    <xf numFmtId="0" fontId="42" fillId="9" borderId="34" xfId="7" applyFont="1" applyFill="1" applyBorder="1" applyAlignment="1">
      <alignment horizontal="right"/>
    </xf>
    <xf numFmtId="43" fontId="0" fillId="0" borderId="34" xfId="1" applyNumberFormat="1" applyFont="1" applyBorder="1" applyAlignment="1">
      <alignment horizontal="right"/>
    </xf>
    <xf numFmtId="43" fontId="18" fillId="6" borderId="34" xfId="1" applyNumberFormat="1" applyFont="1" applyFill="1" applyBorder="1" applyAlignment="1">
      <alignment horizontal="right"/>
    </xf>
    <xf numFmtId="43" fontId="0" fillId="0" borderId="0" xfId="1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9" fontId="0" fillId="0" borderId="34" xfId="3" applyNumberFormat="1" applyFont="1" applyBorder="1" applyAlignment="1">
      <alignment horizontal="right"/>
    </xf>
    <xf numFmtId="9" fontId="0" fillId="0" borderId="34" xfId="3" applyFont="1" applyBorder="1" applyAlignment="1">
      <alignment horizontal="right"/>
    </xf>
    <xf numFmtId="43" fontId="43" fillId="6" borderId="34" xfId="1" applyNumberFormat="1" applyFont="1" applyFill="1" applyBorder="1" applyAlignment="1">
      <alignment horizontal="right"/>
    </xf>
    <xf numFmtId="0" fontId="27" fillId="5" borderId="20" xfId="0" applyFont="1" applyFill="1" applyBorder="1" applyAlignment="1">
      <alignment horizontal="center"/>
    </xf>
    <xf numFmtId="0" fontId="24" fillId="5" borderId="22" xfId="0" applyFont="1" applyFill="1" applyBorder="1" applyAlignment="1">
      <alignment horizontal="center" wrapText="1"/>
    </xf>
    <xf numFmtId="165" fontId="24" fillId="3" borderId="0" xfId="1" applyNumberFormat="1" applyFont="1" applyFill="1" applyAlignment="1">
      <alignment horizontal="center"/>
    </xf>
    <xf numFmtId="165" fontId="24" fillId="0" borderId="0" xfId="1" applyNumberFormat="1" applyFont="1" applyFill="1" applyBorder="1" applyAlignment="1">
      <alignment horizontal="center"/>
    </xf>
    <xf numFmtId="168" fontId="37" fillId="0" borderId="0" xfId="0" applyNumberFormat="1" applyFont="1" applyFill="1"/>
    <xf numFmtId="169" fontId="23" fillId="0" borderId="0" xfId="0" applyNumberFormat="1" applyFont="1" applyFill="1"/>
    <xf numFmtId="0" fontId="24" fillId="6" borderId="0" xfId="0" applyFont="1" applyFill="1"/>
    <xf numFmtId="43" fontId="25" fillId="6" borderId="0" xfId="1" applyFont="1" applyFill="1"/>
  </cellXfs>
  <cellStyles count="8">
    <cellStyle name="Comma" xfId="1" builtinId="3"/>
    <cellStyle name="Comma 3" xfId="2"/>
    <cellStyle name="Normal" xfId="0" builtinId="0"/>
    <cellStyle name="Normal_Sheet1" xfId="4"/>
    <cellStyle name="Normal_Sheet11" xfId="7"/>
    <cellStyle name="Normal_Sheet3" xfId="5"/>
    <cellStyle name="Normal_Sheet4" xfId="6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FangSong" pitchFamily="49" charset="-122"/>
                <a:ea typeface="FangSong" pitchFamily="49" charset="-122"/>
                <a:cs typeface="Georgia"/>
              </a:defRPr>
            </a:pPr>
            <a:r>
              <a:rPr lang="en-US">
                <a:latin typeface="FangSong" pitchFamily="49" charset="-122"/>
                <a:ea typeface="FangSong" pitchFamily="49" charset="-122"/>
              </a:rPr>
              <a:t>Rwanda's Formal External Trade in Goods  (values in US$ million)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6614736916274726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Overall'!$C$3:$N$3</c:f>
              <c:strCache>
                <c:ptCount val="12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</c:strCache>
            </c:strRef>
          </c:cat>
          <c:val>
            <c:numRef>
              <c:f>'Graph Overall'!$C$4:$N$4</c:f>
              <c:numCache>
                <c:formatCode>0.00</c:formatCode>
                <c:ptCount val="12"/>
                <c:pt idx="0">
                  <c:v>92.155283489475252</c:v>
                </c:pt>
                <c:pt idx="1">
                  <c:v>104.73945905606624</c:v>
                </c:pt>
                <c:pt idx="2">
                  <c:v>129.94642316139922</c:v>
                </c:pt>
                <c:pt idx="3">
                  <c:v>124.74735184815792</c:v>
                </c:pt>
                <c:pt idx="4" formatCode="_(* #,##0.00_);_(* \(#,##0.00\);_(* &quot;-&quot;??_);_(@_)">
                  <c:v>100.64483811658162</c:v>
                </c:pt>
                <c:pt idx="5" formatCode="_(* #,##0.00_);_(* \(#,##0.00\);_(* &quot;-&quot;??_);_(@_)">
                  <c:v>93.892010628830405</c:v>
                </c:pt>
                <c:pt idx="6" formatCode="_(* #,##0.00_);_(* \(#,##0.00\);_(* &quot;-&quot;??_);_(@_)">
                  <c:v>114.23969537181043</c:v>
                </c:pt>
                <c:pt idx="7" formatCode="_(* #,##0.00_);_(* \(#,##0.00\);_(* &quot;-&quot;??_);_(@_)">
                  <c:v>97.026038922193052</c:v>
                </c:pt>
                <c:pt idx="8" formatCode="_(* #,##0.00_);_(* \(#,##0.00\);_(* &quot;-&quot;??_);_(@_)">
                  <c:v>91.794880892676019</c:v>
                </c:pt>
                <c:pt idx="9" formatCode="_(* #,##0.00_);_(* \(#,##0.00\);_(* &quot;-&quot;??_);_(@_)">
                  <c:v>92.23733468302774</c:v>
                </c:pt>
                <c:pt idx="10" formatCode="_(* #,##0.00_);_(* \(#,##0.00\);_(* &quot;-&quot;??_);_(@_)">
                  <c:v>112.53566060767653</c:v>
                </c:pt>
                <c:pt idx="11" formatCode="_(* #,##0.00_);_(* \(#,##0.00\);_(* &quot;-&quot;??_);_(@_)">
                  <c:v>109.5031215530018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Overall'!$C$3:$N$3</c:f>
              <c:strCache>
                <c:ptCount val="12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</c:strCache>
            </c:strRef>
          </c:cat>
          <c:val>
            <c:numRef>
              <c:f>'Graph Overall'!$C$5:$N$5</c:f>
              <c:numCache>
                <c:formatCode>0.00</c:formatCode>
                <c:ptCount val="12"/>
                <c:pt idx="0">
                  <c:v>520.83801506306907</c:v>
                </c:pt>
                <c:pt idx="1">
                  <c:v>478.37934204721682</c:v>
                </c:pt>
                <c:pt idx="2">
                  <c:v>476.95540502548869</c:v>
                </c:pt>
                <c:pt idx="3">
                  <c:v>457.04837802482592</c:v>
                </c:pt>
                <c:pt idx="4" formatCode="_(* #,##0.00_);_(* \(#,##0.00\);_(* &quot;-&quot;??_);_(@_)">
                  <c:v>432.60643925005297</c:v>
                </c:pt>
                <c:pt idx="5" formatCode="_(* #,##0.00_);_(* \(#,##0.00\);_(* &quot;-&quot;??_);_(@_)">
                  <c:v>470.70332072607403</c:v>
                </c:pt>
                <c:pt idx="6" formatCode="_(* #,##0.00_);_(* \(#,##0.00\);_(* &quot;-&quot;??_);_(@_)">
                  <c:v>481.14524464652476</c:v>
                </c:pt>
                <c:pt idx="7" formatCode="_(* #,##0.00_);_(* \(#,##0.00\);_(* &quot;-&quot;??_);_(@_)">
                  <c:v>478.75441095884696</c:v>
                </c:pt>
                <c:pt idx="8" formatCode="_(* #,##0.00_);_(* \(#,##0.00\);_(* &quot;-&quot;??_);_(@_)">
                  <c:v>456.92874776701171</c:v>
                </c:pt>
                <c:pt idx="9" formatCode="_(* #,##0.00_);_(* \(#,##0.00\);_(* &quot;-&quot;??_);_(@_)">
                  <c:v>483.86264339228075</c:v>
                </c:pt>
                <c:pt idx="10" formatCode="_(* #,##0.00_);_(* \(#,##0.00\);_(* &quot;-&quot;??_);_(@_)">
                  <c:v>439.3890361748015</c:v>
                </c:pt>
                <c:pt idx="11" formatCode="_(* #,##0.00_);_(* \(#,##0.00\);_(* &quot;-&quot;??_);_(@_)">
                  <c:v>400.30627404925013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Overall'!$C$3:$N$3</c:f>
              <c:strCache>
                <c:ptCount val="12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</c:strCache>
            </c:strRef>
          </c:cat>
          <c:val>
            <c:numRef>
              <c:f>'Graph Overall'!$C$6:$N$6</c:f>
              <c:numCache>
                <c:formatCode>0.00</c:formatCode>
                <c:ptCount val="12"/>
                <c:pt idx="0">
                  <c:v>39.039370661132523</c:v>
                </c:pt>
                <c:pt idx="1">
                  <c:v>58.742062968060736</c:v>
                </c:pt>
                <c:pt idx="2">
                  <c:v>63.928630288285916</c:v>
                </c:pt>
                <c:pt idx="3">
                  <c:v>38.091886033844062</c:v>
                </c:pt>
                <c:pt idx="4" formatCode="_(* #,##0.00_);_(* \(#,##0.00\);_(* &quot;-&quot;??_);_(@_)">
                  <c:v>38.091527781372022</c:v>
                </c:pt>
                <c:pt idx="5" formatCode="_(* #,##0.00_);_(* \(#,##0.00\);_(* &quot;-&quot;??_);_(@_)">
                  <c:v>46.126058634526885</c:v>
                </c:pt>
                <c:pt idx="6" formatCode="_(* #,##0.00_);_(* \(#,##0.00\);_(* &quot;-&quot;??_);_(@_)">
                  <c:v>46.052593380955003</c:v>
                </c:pt>
                <c:pt idx="7" formatCode="_(* #,##0.00_);_(* \(#,##0.00\);_(* &quot;-&quot;??_);_(@_)">
                  <c:v>39.896989696567779</c:v>
                </c:pt>
                <c:pt idx="8" formatCode="_(* #,##0.00_);_(* \(#,##0.00\);_(* &quot;-&quot;??_);_(@_)">
                  <c:v>41.031331711794046</c:v>
                </c:pt>
                <c:pt idx="9" formatCode="_(* #,##0.00_);_(* \(#,##0.00\);_(* &quot;-&quot;??_);_(@_)">
                  <c:v>50.433116070813405</c:v>
                </c:pt>
                <c:pt idx="10" formatCode="_(* #,##0.00_);_(* \(#,##0.00\);_(* &quot;-&quot;??_);_(@_)">
                  <c:v>51.515462749393691</c:v>
                </c:pt>
                <c:pt idx="11" formatCode="_(* #,##0.00_);_(* \(#,##0.00\);_(* &quot;-&quot;??_);_(@_)">
                  <c:v>60.302706836849886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Overall'!$C$3:$N$3</c:f>
              <c:strCache>
                <c:ptCount val="12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</c:strCache>
            </c:strRef>
          </c:cat>
          <c:val>
            <c:numRef>
              <c:f>'Graph Overall'!$C$7:$N$7</c:f>
              <c:numCache>
                <c:formatCode>0.00</c:formatCode>
                <c:ptCount val="12"/>
                <c:pt idx="0">
                  <c:v>652.03266921367685</c:v>
                </c:pt>
                <c:pt idx="1">
                  <c:v>627.50048736201029</c:v>
                </c:pt>
                <c:pt idx="2">
                  <c:v>671.52005873363782</c:v>
                </c:pt>
                <c:pt idx="3">
                  <c:v>623.24463272858407</c:v>
                </c:pt>
                <c:pt idx="4" formatCode="_(* #,##0.00_);_(* \(#,##0.00\);_(* &quot;-&quot;??_);_(@_)">
                  <c:v>571.34280514800662</c:v>
                </c:pt>
                <c:pt idx="5" formatCode="_(* #,##0.00_);_(* \(#,##0.00\);_(* &quot;-&quot;??_);_(@_)">
                  <c:v>610.72138998943126</c:v>
                </c:pt>
                <c:pt idx="6" formatCode="_(* #,##0.00_);_(* \(#,##0.00\);_(* &quot;-&quot;??_);_(@_)">
                  <c:v>641.43753339929026</c:v>
                </c:pt>
                <c:pt idx="7" formatCode="_(* #,##0.00_);_(* \(#,##0.00\);_(* &quot;-&quot;??_);_(@_)">
                  <c:v>615.67743957760774</c:v>
                </c:pt>
                <c:pt idx="8" formatCode="_(* #,##0.00_);_(* \(#,##0.00\);_(* &quot;-&quot;??_);_(@_)">
                  <c:v>589.75496037148173</c:v>
                </c:pt>
                <c:pt idx="9" formatCode="_(* #,##0.00_);_(* \(#,##0.00\);_(* &quot;-&quot;??_);_(@_)">
                  <c:v>626.53309414612193</c:v>
                </c:pt>
                <c:pt idx="10" formatCode="_(* #,##0.00_);_(* \(#,##0.00\);_(* &quot;-&quot;??_);_(@_)">
                  <c:v>603.4401595318717</c:v>
                </c:pt>
                <c:pt idx="11" formatCode="_(* #,##0.00_);_(* \(#,##0.00\);_(* &quot;-&quot;??_);_(@_)">
                  <c:v>570.11210243910182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Overall'!$C$3:$N$3</c:f>
              <c:strCache>
                <c:ptCount val="12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</c:strCache>
            </c:strRef>
          </c:cat>
          <c:val>
            <c:numRef>
              <c:f>'Graph Overall'!$C$8:$N$8</c:f>
              <c:numCache>
                <c:formatCode>0.00</c:formatCode>
                <c:ptCount val="12"/>
                <c:pt idx="0">
                  <c:v>-389.64336091246128</c:v>
                </c:pt>
                <c:pt idx="1">
                  <c:v>-314.89782002308982</c:v>
                </c:pt>
                <c:pt idx="2">
                  <c:v>-283.08035157580355</c:v>
                </c:pt>
                <c:pt idx="3">
                  <c:v>-294.20914014282391</c:v>
                </c:pt>
                <c:pt idx="4">
                  <c:v>-293.87007335209933</c:v>
                </c:pt>
                <c:pt idx="5">
                  <c:v>-330.68525146271674</c:v>
                </c:pt>
                <c:pt idx="6">
                  <c:v>-320.85295589375932</c:v>
                </c:pt>
                <c:pt idx="7">
                  <c:v>-341.83138234008612</c:v>
                </c:pt>
                <c:pt idx="8">
                  <c:v>-324.10253516254164</c:v>
                </c:pt>
                <c:pt idx="9">
                  <c:v>-341.19219263843956</c:v>
                </c:pt>
                <c:pt idx="10">
                  <c:v>-275.33791281773131</c:v>
                </c:pt>
                <c:pt idx="11">
                  <c:v>-230.50044565939845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80864"/>
        <c:axId val="59382400"/>
      </c:lineChart>
      <c:catAx>
        <c:axId val="593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FangSong" pitchFamily="49" charset="-122"/>
                <a:ea typeface="FangSong" pitchFamily="49" charset="-122"/>
                <a:cs typeface="Georgia"/>
              </a:defRPr>
            </a:pPr>
            <a:endParaRPr lang="en-US"/>
          </a:p>
        </c:txPr>
        <c:crossAx val="59382400"/>
        <c:crosses val="autoZero"/>
        <c:auto val="1"/>
        <c:lblAlgn val="ctr"/>
        <c:lblOffset val="100"/>
        <c:noMultiLvlLbl val="0"/>
      </c:catAx>
      <c:valAx>
        <c:axId val="59382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5938086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/>
          <a:ea typeface="Georgia"/>
          <a:cs typeface="Georgia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angSong" pitchFamily="49" charset="-122"/>
                <a:ea typeface="FangSong" pitchFamily="49" charset="-122"/>
              </a:defRPr>
            </a:pPr>
            <a:r>
              <a:rPr lang="en-US" b="1">
                <a:latin typeface="FangSong" pitchFamily="49" charset="-122"/>
                <a:ea typeface="FangSong" pitchFamily="49" charset="-122"/>
              </a:rPr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84379383354165161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EAC'!$C$4:$N$4</c:f>
              <c:strCache>
                <c:ptCount val="12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</c:strCache>
            </c:strRef>
          </c:cat>
          <c:val>
            <c:numRef>
              <c:f>'Graph EAC'!$C$5:$N$5</c:f>
              <c:numCache>
                <c:formatCode>_(* #,##0.00_);_(* \(#,##0.00\);_(* "-"??_);_(@_)</c:formatCode>
                <c:ptCount val="12"/>
                <c:pt idx="0">
                  <c:v>24.967329579009778</c:v>
                </c:pt>
                <c:pt idx="1">
                  <c:v>25.448125228347379</c:v>
                </c:pt>
                <c:pt idx="2">
                  <c:v>21.179763456757112</c:v>
                </c:pt>
                <c:pt idx="3">
                  <c:v>22.972804025951458</c:v>
                </c:pt>
                <c:pt idx="4">
                  <c:v>26.830904242311966</c:v>
                </c:pt>
                <c:pt idx="5">
                  <c:v>25.725981174935455</c:v>
                </c:pt>
                <c:pt idx="6">
                  <c:v>19.654070400595849</c:v>
                </c:pt>
                <c:pt idx="7">
                  <c:v>26.132159210832612</c:v>
                </c:pt>
                <c:pt idx="8">
                  <c:v>36.445048953096574</c:v>
                </c:pt>
                <c:pt idx="9" formatCode="0.00">
                  <c:v>32.158075970050717</c:v>
                </c:pt>
                <c:pt idx="10" formatCode="0.00">
                  <c:v>20.45</c:v>
                </c:pt>
                <c:pt idx="11" formatCode="0.00">
                  <c:v>24.091882325396249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EAC'!$C$4:$N$4</c:f>
              <c:strCache>
                <c:ptCount val="12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</c:strCache>
            </c:strRef>
          </c:cat>
          <c:val>
            <c:numRef>
              <c:f>'Graph EAC'!$C$6:$N$6</c:f>
              <c:numCache>
                <c:formatCode>_(* #,##0.00_);_(* \(#,##0.00\);_(* "-"??_);_(@_)</c:formatCode>
                <c:ptCount val="12"/>
                <c:pt idx="0">
                  <c:v>108.1874933299131</c:v>
                </c:pt>
                <c:pt idx="1">
                  <c:v>124.45289845155457</c:v>
                </c:pt>
                <c:pt idx="2">
                  <c:v>149.82675619777183</c:v>
                </c:pt>
                <c:pt idx="3">
                  <c:v>128.21626407387092</c:v>
                </c:pt>
                <c:pt idx="4">
                  <c:v>109.19003657497998</c:v>
                </c:pt>
                <c:pt idx="5">
                  <c:v>116.97470570371379</c:v>
                </c:pt>
                <c:pt idx="6">
                  <c:v>125.94821129621681</c:v>
                </c:pt>
                <c:pt idx="7">
                  <c:v>121.64019294476016</c:v>
                </c:pt>
                <c:pt idx="8">
                  <c:v>106.23601131533687</c:v>
                </c:pt>
                <c:pt idx="9" formatCode="0.00">
                  <c:v>111.17131016965493</c:v>
                </c:pt>
                <c:pt idx="10" formatCode="0.00">
                  <c:v>113.62262486027339</c:v>
                </c:pt>
                <c:pt idx="11" formatCode="0.00">
                  <c:v>109.18538280824228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EAC'!$C$4:$N$4</c:f>
              <c:strCache>
                <c:ptCount val="12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</c:strCache>
            </c:strRef>
          </c:cat>
          <c:val>
            <c:numRef>
              <c:f>'Graph EAC'!$C$7:$N$7</c:f>
              <c:numCache>
                <c:formatCode>_(* #,##0.00_);_(* \(#,##0.00\);_(* "-"??_);_(@_)</c:formatCode>
                <c:ptCount val="12"/>
                <c:pt idx="0">
                  <c:v>5.3149071657278393</c:v>
                </c:pt>
                <c:pt idx="1">
                  <c:v>26.344169113630358</c:v>
                </c:pt>
                <c:pt idx="2">
                  <c:v>6.5251333508671951</c:v>
                </c:pt>
                <c:pt idx="3">
                  <c:v>8.1635740224758173</c:v>
                </c:pt>
                <c:pt idx="4">
                  <c:v>5.3423824208396278</c:v>
                </c:pt>
                <c:pt idx="5">
                  <c:v>4.7923562745538222</c:v>
                </c:pt>
                <c:pt idx="6" formatCode="0.00">
                  <c:v>4.6428225648947619</c:v>
                </c:pt>
                <c:pt idx="7">
                  <c:v>5.7601884379060202</c:v>
                </c:pt>
                <c:pt idx="8">
                  <c:v>7.4337442190584522</c:v>
                </c:pt>
                <c:pt idx="9" formatCode="0.00">
                  <c:v>15.105997555310012</c:v>
                </c:pt>
                <c:pt idx="10" formatCode="0.00">
                  <c:v>7.24</c:v>
                </c:pt>
                <c:pt idx="11" formatCode="0.00">
                  <c:v>13.685051774674756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9536"/>
        <c:axId val="59411072"/>
      </c:lineChart>
      <c:catAx>
        <c:axId val="5940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b="1">
                <a:latin typeface="FangSong" pitchFamily="49" charset="-122"/>
                <a:ea typeface="FangSong" pitchFamily="49" charset="-122"/>
              </a:defRPr>
            </a:pPr>
            <a:endParaRPr lang="en-US"/>
          </a:p>
        </c:txPr>
        <c:crossAx val="59411072"/>
        <c:crosses val="autoZero"/>
        <c:auto val="1"/>
        <c:lblAlgn val="ctr"/>
        <c:lblOffset val="100"/>
        <c:noMultiLvlLbl val="0"/>
      </c:catAx>
      <c:valAx>
        <c:axId val="594110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94095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 pitchFamily="18" charset="0"/>
          <a:ea typeface="Calibri"/>
          <a:cs typeface="Calibri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9</xdr:row>
      <xdr:rowOff>133350</xdr:rowOff>
    </xdr:from>
    <xdr:to>
      <xdr:col>9</xdr:col>
      <xdr:colOff>209550</xdr:colOff>
      <xdr:row>24</xdr:row>
      <xdr:rowOff>95250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12</xdr:row>
      <xdr:rowOff>114300</xdr:rowOff>
    </xdr:from>
    <xdr:to>
      <xdr:col>7</xdr:col>
      <xdr:colOff>504825</xdr:colOff>
      <xdr:row>23</xdr:row>
      <xdr:rowOff>114300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1:AA27"/>
  <sheetViews>
    <sheetView zoomScaleNormal="100" workbookViewId="0">
      <selection activeCell="K17" sqref="K17"/>
    </sheetView>
  </sheetViews>
  <sheetFormatPr defaultColWidth="12.5703125" defaultRowHeight="16.5" x14ac:dyDescent="0.3"/>
  <cols>
    <col min="1" max="1" width="5.140625" style="21" customWidth="1"/>
    <col min="2" max="2" width="20" style="21" customWidth="1"/>
    <col min="3" max="3" width="12" style="21" customWidth="1"/>
    <col min="4" max="14" width="12.5703125" style="21"/>
    <col min="15" max="23" width="12.5703125" style="171"/>
    <col min="24" max="16384" width="12.5703125" style="21"/>
  </cols>
  <sheetData>
    <row r="1" spans="2:27" ht="18.75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27" ht="18.75" x14ac:dyDescent="0.3">
      <c r="B2" s="70" t="s">
        <v>141</v>
      </c>
      <c r="C2" s="70"/>
      <c r="D2" s="70"/>
      <c r="E2" s="70"/>
      <c r="F2" s="70"/>
      <c r="G2" s="23"/>
      <c r="H2" s="23"/>
      <c r="I2" s="23"/>
      <c r="J2" s="23"/>
      <c r="K2" s="23"/>
      <c r="L2" s="20"/>
    </row>
    <row r="3" spans="2:27" ht="19.5" thickBot="1" x14ac:dyDescent="0.35">
      <c r="B3" s="71"/>
      <c r="C3" s="72" t="s">
        <v>39</v>
      </c>
      <c r="D3" s="72" t="s">
        <v>40</v>
      </c>
      <c r="E3" s="72" t="s">
        <v>41</v>
      </c>
      <c r="F3" s="72" t="s">
        <v>42</v>
      </c>
      <c r="G3" s="72" t="s">
        <v>45</v>
      </c>
      <c r="H3" s="72" t="s">
        <v>51</v>
      </c>
      <c r="I3" s="72" t="s">
        <v>120</v>
      </c>
      <c r="J3" s="72" t="s">
        <v>123</v>
      </c>
      <c r="K3" s="72" t="s">
        <v>139</v>
      </c>
      <c r="L3" s="72" t="s">
        <v>160</v>
      </c>
      <c r="M3" s="72" t="s">
        <v>165</v>
      </c>
      <c r="N3" s="72" t="s">
        <v>184</v>
      </c>
      <c r="O3" s="373"/>
      <c r="P3" s="374"/>
      <c r="Q3" s="374"/>
      <c r="R3" s="375"/>
      <c r="S3" s="375"/>
      <c r="T3" s="374"/>
      <c r="U3" s="374"/>
      <c r="V3" s="374"/>
      <c r="W3" s="374"/>
    </row>
    <row r="4" spans="2:27" ht="18.75" x14ac:dyDescent="0.3">
      <c r="B4" s="73" t="s">
        <v>2</v>
      </c>
      <c r="C4" s="74">
        <v>92.155283489475252</v>
      </c>
      <c r="D4" s="74">
        <v>104.73945905606624</v>
      </c>
      <c r="E4" s="74">
        <v>129.94642316139922</v>
      </c>
      <c r="F4" s="74">
        <v>124.74735184815792</v>
      </c>
      <c r="G4" s="75">
        <v>100.64483811658162</v>
      </c>
      <c r="H4" s="75">
        <v>93.892010628830405</v>
      </c>
      <c r="I4" s="75">
        <v>114.23969537181043</v>
      </c>
      <c r="J4" s="75">
        <v>97.026038922193052</v>
      </c>
      <c r="K4" s="75">
        <v>91.794880892676019</v>
      </c>
      <c r="L4" s="75">
        <v>92.23733468302774</v>
      </c>
      <c r="M4" s="75">
        <v>112.53566060767653</v>
      </c>
      <c r="N4" s="381">
        <v>109.5031215530018</v>
      </c>
      <c r="O4" s="370"/>
      <c r="P4" s="376"/>
      <c r="Q4" s="376"/>
      <c r="R4" s="376"/>
      <c r="S4" s="376"/>
      <c r="T4" s="376"/>
      <c r="U4" s="376"/>
      <c r="V4" s="376"/>
      <c r="W4" s="376"/>
    </row>
    <row r="5" spans="2:27" ht="18.75" x14ac:dyDescent="0.3">
      <c r="B5" s="76" t="s">
        <v>3</v>
      </c>
      <c r="C5" s="74">
        <v>520.83801506306907</v>
      </c>
      <c r="D5" s="74">
        <v>478.37934204721682</v>
      </c>
      <c r="E5" s="74">
        <v>476.95540502548869</v>
      </c>
      <c r="F5" s="74">
        <v>457.04837802482592</v>
      </c>
      <c r="G5" s="75">
        <v>432.60643925005297</v>
      </c>
      <c r="H5" s="75">
        <v>470.70332072607403</v>
      </c>
      <c r="I5" s="75">
        <v>481.14524464652476</v>
      </c>
      <c r="J5" s="75">
        <v>478.75441095884696</v>
      </c>
      <c r="K5" s="75">
        <v>456.92874776701171</v>
      </c>
      <c r="L5" s="75">
        <v>483.86264339228075</v>
      </c>
      <c r="M5" s="75">
        <v>439.3890361748015</v>
      </c>
      <c r="N5" s="381">
        <v>400.30627404925013</v>
      </c>
      <c r="O5" s="370"/>
      <c r="P5" s="377"/>
      <c r="Q5" s="377"/>
      <c r="R5" s="377"/>
      <c r="S5" s="377"/>
      <c r="T5" s="377"/>
      <c r="U5" s="377"/>
      <c r="V5" s="377"/>
      <c r="W5" s="377"/>
    </row>
    <row r="6" spans="2:27" ht="18.75" x14ac:dyDescent="0.3">
      <c r="B6" s="76" t="s">
        <v>4</v>
      </c>
      <c r="C6" s="74">
        <v>39.039370661132523</v>
      </c>
      <c r="D6" s="74">
        <v>58.742062968060736</v>
      </c>
      <c r="E6" s="74">
        <v>63.928630288285916</v>
      </c>
      <c r="F6" s="74">
        <v>38.091886033844062</v>
      </c>
      <c r="G6" s="75">
        <v>38.091527781372022</v>
      </c>
      <c r="H6" s="75">
        <v>46.126058634526885</v>
      </c>
      <c r="I6" s="75">
        <v>46.052593380955003</v>
      </c>
      <c r="J6" s="75">
        <v>39.896989696567779</v>
      </c>
      <c r="K6" s="75">
        <v>41.031331711794046</v>
      </c>
      <c r="L6" s="75">
        <v>50.433116070813405</v>
      </c>
      <c r="M6" s="75">
        <v>51.515462749393691</v>
      </c>
      <c r="N6" s="381">
        <v>60.302706836849886</v>
      </c>
      <c r="O6" s="370"/>
      <c r="P6" s="377"/>
      <c r="Q6" s="377"/>
      <c r="R6" s="377"/>
      <c r="S6" s="377"/>
      <c r="T6" s="377"/>
      <c r="U6" s="377"/>
      <c r="V6" s="377"/>
      <c r="W6" s="377"/>
    </row>
    <row r="7" spans="2:27" ht="18.75" x14ac:dyDescent="0.3">
      <c r="B7" s="76" t="s">
        <v>43</v>
      </c>
      <c r="C7" s="77">
        <v>652.03266921367685</v>
      </c>
      <c r="D7" s="77">
        <v>627.50048736201029</v>
      </c>
      <c r="E7" s="77">
        <v>671.52005873363782</v>
      </c>
      <c r="F7" s="77">
        <v>623.24463272858407</v>
      </c>
      <c r="G7" s="78">
        <v>571.34280514800662</v>
      </c>
      <c r="H7" s="78">
        <v>610.72138998943126</v>
      </c>
      <c r="I7" s="78">
        <v>641.43753339929026</v>
      </c>
      <c r="J7" s="78">
        <v>615.67743957760774</v>
      </c>
      <c r="K7" s="78">
        <v>589.75496037148173</v>
      </c>
      <c r="L7" s="78">
        <v>626.53309414612193</v>
      </c>
      <c r="M7" s="78">
        <v>603.4401595318717</v>
      </c>
      <c r="N7" s="78">
        <v>570.11210243910182</v>
      </c>
      <c r="O7" s="378"/>
      <c r="P7" s="377"/>
      <c r="Q7" s="377"/>
      <c r="R7" s="377"/>
      <c r="S7" s="377"/>
      <c r="T7" s="377"/>
      <c r="U7" s="377"/>
      <c r="V7" s="377"/>
      <c r="W7" s="377"/>
    </row>
    <row r="8" spans="2:27" ht="18.75" x14ac:dyDescent="0.3">
      <c r="B8" s="76" t="s">
        <v>44</v>
      </c>
      <c r="C8" s="79">
        <v>-389.64336091246128</v>
      </c>
      <c r="D8" s="79">
        <v>-314.89782002308982</v>
      </c>
      <c r="E8" s="79">
        <v>-283.08035157580355</v>
      </c>
      <c r="F8" s="79">
        <v>-294.20914014282391</v>
      </c>
      <c r="G8" s="79">
        <v>-293.87007335209933</v>
      </c>
      <c r="H8" s="79">
        <v>-330.68525146271674</v>
      </c>
      <c r="I8" s="79">
        <v>-320.85295589375932</v>
      </c>
      <c r="J8" s="79">
        <v>-341.83138234008612</v>
      </c>
      <c r="K8" s="79">
        <v>-324.10253516254164</v>
      </c>
      <c r="L8" s="79">
        <v>-341.19219263843956</v>
      </c>
      <c r="M8" s="79">
        <v>-275.33791281773131</v>
      </c>
      <c r="N8" s="79">
        <v>-230.50044565939845</v>
      </c>
      <c r="O8" s="379"/>
      <c r="P8" s="377"/>
      <c r="Q8" s="377"/>
      <c r="R8" s="377"/>
      <c r="S8" s="377"/>
      <c r="T8" s="377"/>
      <c r="U8" s="377"/>
      <c r="V8" s="377"/>
      <c r="W8" s="377"/>
    </row>
    <row r="9" spans="2:27" ht="18.75" x14ac:dyDescent="0.3">
      <c r="B9" s="80" t="s">
        <v>155</v>
      </c>
      <c r="G9" s="81"/>
      <c r="H9" s="81"/>
      <c r="I9" s="20"/>
      <c r="J9" s="20"/>
      <c r="K9" s="20"/>
      <c r="M9" s="84"/>
      <c r="N9" s="86"/>
      <c r="O9" s="380"/>
    </row>
    <row r="10" spans="2:27" x14ac:dyDescent="0.3">
      <c r="G10" s="82"/>
      <c r="H10" s="82"/>
      <c r="J10" s="83"/>
      <c r="K10" s="84"/>
      <c r="N10" s="86"/>
      <c r="O10" s="380"/>
    </row>
    <row r="11" spans="2:27" x14ac:dyDescent="0.3">
      <c r="G11" s="85"/>
      <c r="H11" s="85"/>
      <c r="I11" s="85"/>
      <c r="J11" s="85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</row>
    <row r="12" spans="2:27" x14ac:dyDescent="0.3">
      <c r="G12" s="85"/>
      <c r="H12" s="85"/>
      <c r="I12" s="85"/>
      <c r="J12" s="85"/>
      <c r="K12" s="86"/>
      <c r="L12" s="86"/>
      <c r="N12" s="86"/>
      <c r="Q12" s="372"/>
    </row>
    <row r="13" spans="2:27" x14ac:dyDescent="0.3">
      <c r="G13" s="85"/>
      <c r="H13" s="85"/>
      <c r="I13" s="85"/>
      <c r="J13" s="85"/>
      <c r="K13" s="85"/>
      <c r="N13" s="86"/>
    </row>
    <row r="14" spans="2:27" x14ac:dyDescent="0.3">
      <c r="K14" s="354"/>
      <c r="L14" s="354"/>
      <c r="N14" s="86"/>
      <c r="O14" s="377"/>
    </row>
    <row r="15" spans="2:27" x14ac:dyDescent="0.3">
      <c r="K15" s="354"/>
      <c r="L15" s="354"/>
      <c r="O15" s="377"/>
    </row>
    <row r="16" spans="2:27" x14ac:dyDescent="0.3">
      <c r="L16" s="86"/>
      <c r="N16" s="354"/>
      <c r="O16" s="377"/>
    </row>
    <row r="17" spans="10:14" x14ac:dyDescent="0.3">
      <c r="L17" s="86"/>
      <c r="N17" s="354"/>
    </row>
    <row r="18" spans="10:14" x14ac:dyDescent="0.3">
      <c r="L18" s="86"/>
      <c r="N18" s="354"/>
    </row>
    <row r="19" spans="10:14" x14ac:dyDescent="0.3">
      <c r="K19" s="354"/>
      <c r="L19" s="86"/>
      <c r="N19" s="354"/>
    </row>
    <row r="20" spans="10:14" x14ac:dyDescent="0.3">
      <c r="L20" s="86"/>
      <c r="N20" s="354"/>
    </row>
    <row r="23" spans="10:14" x14ac:dyDescent="0.3">
      <c r="L23" s="83"/>
      <c r="M23" s="83"/>
    </row>
    <row r="24" spans="10:14" x14ac:dyDescent="0.3">
      <c r="L24" s="355"/>
      <c r="M24" s="86"/>
    </row>
    <row r="25" spans="10:14" x14ac:dyDescent="0.3">
      <c r="J25" s="85"/>
    </row>
    <row r="26" spans="10:14" x14ac:dyDescent="0.3">
      <c r="J26" s="85"/>
    </row>
    <row r="27" spans="10:14" x14ac:dyDescent="0.3">
      <c r="J27" s="8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Y120"/>
  <sheetViews>
    <sheetView topLeftCell="A3" zoomScaleNormal="100" workbookViewId="0">
      <selection activeCell="H31" sqref="H31"/>
    </sheetView>
  </sheetViews>
  <sheetFormatPr defaultRowHeight="15.75" x14ac:dyDescent="0.25"/>
  <cols>
    <col min="1" max="1" width="25.7109375" style="270" customWidth="1"/>
    <col min="2" max="9" width="9.140625" style="270"/>
    <col min="10" max="10" width="10.7109375" style="270" customWidth="1"/>
    <col min="11" max="13" width="9.5703125" style="270" customWidth="1"/>
    <col min="14" max="14" width="15.140625" style="270" customWidth="1"/>
    <col min="15" max="16" width="15.5703125" style="270" customWidth="1"/>
    <col min="17" max="25" width="9.140625" style="242"/>
    <col min="26" max="16384" width="9.140625" style="270"/>
  </cols>
  <sheetData>
    <row r="1" spans="1:25" s="112" customFormat="1" ht="18" customHeight="1" x14ac:dyDescent="0.25">
      <c r="A1" s="429" t="s">
        <v>77</v>
      </c>
      <c r="B1" s="430"/>
      <c r="Q1" s="242"/>
      <c r="R1" s="242"/>
      <c r="S1" s="242"/>
      <c r="T1" s="242"/>
      <c r="U1" s="242"/>
      <c r="V1" s="242"/>
      <c r="W1" s="242"/>
      <c r="X1" s="242"/>
      <c r="Y1" s="242"/>
    </row>
    <row r="2" spans="1:25" s="112" customFormat="1" x14ac:dyDescent="0.25">
      <c r="D2" s="260"/>
      <c r="Q2" s="242"/>
      <c r="R2" s="242"/>
      <c r="S2" s="242"/>
      <c r="T2" s="242"/>
      <c r="U2" s="242"/>
      <c r="V2" s="242"/>
      <c r="W2" s="242"/>
      <c r="X2" s="242"/>
      <c r="Y2" s="242"/>
    </row>
    <row r="3" spans="1:25" s="112" customFormat="1" x14ac:dyDescent="0.25">
      <c r="A3" s="27" t="s">
        <v>193</v>
      </c>
      <c r="Q3" s="391"/>
      <c r="R3" s="242"/>
      <c r="S3" s="242"/>
      <c r="T3" s="242"/>
      <c r="U3" s="242"/>
      <c r="V3" s="242"/>
      <c r="W3" s="242"/>
      <c r="X3" s="242"/>
      <c r="Y3" s="242"/>
    </row>
    <row r="4" spans="1:25" s="112" customFormat="1" x14ac:dyDescent="0.25">
      <c r="J4" s="26"/>
      <c r="K4" s="26"/>
      <c r="L4" s="26"/>
      <c r="M4" s="26"/>
      <c r="N4" s="58"/>
      <c r="Q4" s="242"/>
      <c r="R4" s="242"/>
      <c r="S4" s="242"/>
      <c r="T4" s="242"/>
      <c r="U4" s="242"/>
      <c r="V4" s="242"/>
      <c r="W4" s="242"/>
      <c r="X4" s="242"/>
      <c r="Y4" s="242"/>
    </row>
    <row r="5" spans="1:25" s="112" customFormat="1" ht="17.25" customHeight="1" x14ac:dyDescent="0.25">
      <c r="B5" s="261"/>
      <c r="C5" s="262"/>
      <c r="D5" s="263" t="s">
        <v>78</v>
      </c>
      <c r="E5" s="263"/>
      <c r="F5" s="264"/>
      <c r="G5" s="29"/>
      <c r="H5" s="29"/>
      <c r="J5" s="26"/>
      <c r="K5" s="26"/>
      <c r="L5" s="26"/>
      <c r="M5" s="26"/>
      <c r="N5" s="58"/>
      <c r="Q5" s="242"/>
      <c r="R5" s="242"/>
      <c r="S5" s="242"/>
      <c r="T5" s="242"/>
      <c r="U5" s="242"/>
      <c r="V5" s="242"/>
      <c r="W5" s="242"/>
      <c r="X5" s="242"/>
      <c r="Y5" s="242"/>
    </row>
    <row r="6" spans="1:25" s="112" customFormat="1" x14ac:dyDescent="0.25">
      <c r="A6" s="243" t="s">
        <v>79</v>
      </c>
      <c r="B6" s="33" t="s">
        <v>39</v>
      </c>
      <c r="C6" s="33" t="s">
        <v>40</v>
      </c>
      <c r="D6" s="33" t="s">
        <v>41</v>
      </c>
      <c r="E6" s="33" t="s">
        <v>42</v>
      </c>
      <c r="F6" s="33" t="s">
        <v>45</v>
      </c>
      <c r="G6" s="33" t="s">
        <v>51</v>
      </c>
      <c r="H6" s="33" t="s">
        <v>120</v>
      </c>
      <c r="I6" s="33" t="s">
        <v>123</v>
      </c>
      <c r="J6" s="33" t="s">
        <v>139</v>
      </c>
      <c r="K6" s="33" t="s">
        <v>160</v>
      </c>
      <c r="L6" s="33" t="s">
        <v>165</v>
      </c>
      <c r="M6" s="34" t="s">
        <v>184</v>
      </c>
      <c r="N6" s="35" t="s">
        <v>187</v>
      </c>
      <c r="O6" s="36" t="s">
        <v>188</v>
      </c>
      <c r="P6" s="36" t="s">
        <v>189</v>
      </c>
      <c r="Q6" s="242"/>
      <c r="R6" s="388"/>
      <c r="S6" s="388"/>
      <c r="T6" s="388"/>
      <c r="U6" s="388"/>
      <c r="V6" s="388"/>
      <c r="W6" s="388"/>
      <c r="X6" s="388"/>
      <c r="Y6" s="388"/>
    </row>
    <row r="7" spans="1:25" s="112" customFormat="1" x14ac:dyDescent="0.25">
      <c r="A7" s="243" t="s">
        <v>80</v>
      </c>
      <c r="B7" s="265">
        <v>39.039370661132523</v>
      </c>
      <c r="C7" s="265">
        <v>58.742062968060736</v>
      </c>
      <c r="D7" s="265">
        <v>63.928630288285916</v>
      </c>
      <c r="E7" s="265">
        <v>38.091886033844062</v>
      </c>
      <c r="F7" s="265">
        <v>38.091527781372022</v>
      </c>
      <c r="G7" s="265">
        <v>46.126058634526885</v>
      </c>
      <c r="H7" s="265">
        <v>46.052593380955003</v>
      </c>
      <c r="I7" s="265">
        <v>39.896989696567779</v>
      </c>
      <c r="J7" s="38">
        <v>41.031331711794046</v>
      </c>
      <c r="K7" s="38">
        <v>50.433116070813405</v>
      </c>
      <c r="L7" s="38">
        <v>51.515462749393691</v>
      </c>
      <c r="M7" s="266">
        <v>60.302706836849886</v>
      </c>
      <c r="N7" s="38">
        <f>M7/M$7*100</f>
        <v>100</v>
      </c>
      <c r="O7" s="40">
        <f>M7/L7-1</f>
        <v>0.17057488409263333</v>
      </c>
      <c r="P7" s="40">
        <f>M7/I7-1</f>
        <v>0.51146006993198156</v>
      </c>
      <c r="Q7" s="242"/>
      <c r="R7" s="242"/>
      <c r="S7" s="242"/>
      <c r="T7" s="242"/>
      <c r="U7" s="242"/>
      <c r="V7" s="242"/>
      <c r="W7" s="242"/>
      <c r="X7" s="242"/>
      <c r="Y7" s="242"/>
    </row>
    <row r="8" spans="1:25" s="112" customFormat="1" x14ac:dyDescent="0.25">
      <c r="A8" s="62"/>
      <c r="B8" s="267"/>
      <c r="C8" s="267"/>
      <c r="D8" s="267"/>
      <c r="E8" s="267"/>
      <c r="F8" s="267"/>
      <c r="G8" s="267"/>
      <c r="H8" s="268"/>
      <c r="I8" s="268"/>
      <c r="J8" s="26"/>
      <c r="K8" s="26"/>
      <c r="L8" s="26"/>
      <c r="M8" s="26"/>
      <c r="N8" s="45"/>
      <c r="O8" s="47"/>
      <c r="P8" s="47"/>
      <c r="Q8" s="242"/>
      <c r="R8" s="242"/>
      <c r="S8" s="242"/>
      <c r="T8" s="242"/>
      <c r="U8" s="242"/>
      <c r="V8" s="242"/>
      <c r="W8" s="242"/>
      <c r="X8" s="242"/>
      <c r="Y8" s="242"/>
    </row>
    <row r="9" spans="1:25" s="112" customFormat="1" x14ac:dyDescent="0.25">
      <c r="A9" s="26" t="s">
        <v>53</v>
      </c>
      <c r="B9" s="49">
        <v>28.636901104358138</v>
      </c>
      <c r="C9" s="49">
        <v>21.852968698038119</v>
      </c>
      <c r="D9" s="49">
        <v>54.300684137699271</v>
      </c>
      <c r="E9" s="49">
        <v>26.89169915860511</v>
      </c>
      <c r="F9" s="49">
        <v>28.598641954285064</v>
      </c>
      <c r="G9" s="49">
        <v>32.558593583735551</v>
      </c>
      <c r="H9" s="49">
        <v>36.08180645361508</v>
      </c>
      <c r="I9" s="49">
        <v>29.882881098419229</v>
      </c>
      <c r="J9" s="49">
        <v>31.033383452274752</v>
      </c>
      <c r="K9" s="49">
        <v>27.731415929894023</v>
      </c>
      <c r="L9" s="49">
        <v>40.800934800567944</v>
      </c>
      <c r="M9" s="345">
        <v>42.316827952285543</v>
      </c>
      <c r="N9" s="45">
        <f t="shared" ref="N9:N28" si="0">M9/M$7*100</f>
        <v>70.17401070697295</v>
      </c>
      <c r="O9" s="50">
        <f t="shared" ref="O9:O26" si="1">M9/L9-1</f>
        <v>3.7153392664339036E-2</v>
      </c>
      <c r="P9" s="50">
        <f t="shared" ref="P9:P27" si="2">M9/I9-1</f>
        <v>0.4160892924920836</v>
      </c>
      <c r="Q9" s="242"/>
      <c r="R9" s="242"/>
      <c r="S9" s="242"/>
      <c r="T9" s="242"/>
      <c r="U9" s="242"/>
      <c r="V9" s="242"/>
      <c r="W9" s="242"/>
      <c r="X9" s="242"/>
      <c r="Y9" s="242"/>
    </row>
    <row r="10" spans="1:25" s="112" customFormat="1" x14ac:dyDescent="0.25">
      <c r="A10" s="26" t="s">
        <v>57</v>
      </c>
      <c r="B10" s="49">
        <v>1.703593250815298</v>
      </c>
      <c r="C10" s="49">
        <v>1.7414939161208844</v>
      </c>
      <c r="D10" s="49">
        <v>1.669402896009585</v>
      </c>
      <c r="E10" s="49">
        <v>2.6273560548572092</v>
      </c>
      <c r="F10" s="49">
        <v>1.9027034613959586</v>
      </c>
      <c r="G10" s="49">
        <v>1.5482246099449994</v>
      </c>
      <c r="H10" s="49">
        <v>3.0212833342528485</v>
      </c>
      <c r="I10" s="49">
        <v>2.9981094629709832</v>
      </c>
      <c r="J10" s="49">
        <v>4.829040421302019</v>
      </c>
      <c r="K10" s="49">
        <v>9.19122458417635</v>
      </c>
      <c r="L10" s="49">
        <v>5.0073774223867709</v>
      </c>
      <c r="M10" s="345">
        <v>9.3110263108631113</v>
      </c>
      <c r="N10" s="45">
        <f t="shared" si="0"/>
        <v>15.440478212784491</v>
      </c>
      <c r="O10" s="50">
        <f t="shared" si="1"/>
        <v>0.85946165536389763</v>
      </c>
      <c r="P10" s="50">
        <f t="shared" si="2"/>
        <v>2.105632541393712</v>
      </c>
      <c r="Q10" s="242"/>
      <c r="R10" s="242"/>
      <c r="S10" s="242"/>
      <c r="T10" s="242"/>
      <c r="U10" s="242"/>
      <c r="V10" s="242"/>
      <c r="W10" s="242"/>
      <c r="X10" s="242"/>
      <c r="Y10" s="242"/>
    </row>
    <row r="11" spans="1:25" s="112" customFormat="1" x14ac:dyDescent="0.25">
      <c r="A11" s="26" t="s">
        <v>55</v>
      </c>
      <c r="B11" s="49">
        <v>3.4117834894752446</v>
      </c>
      <c r="C11" s="49">
        <v>24.237888983523746</v>
      </c>
      <c r="D11" s="49">
        <v>4.4025778649600369</v>
      </c>
      <c r="E11" s="49">
        <v>3.9599874471412853</v>
      </c>
      <c r="F11" s="49">
        <v>3.3216277866446258</v>
      </c>
      <c r="G11" s="49">
        <v>3.1148396046133122</v>
      </c>
      <c r="H11" s="49">
        <v>1.3761366114038234</v>
      </c>
      <c r="I11" s="49">
        <v>2.5291750933845822</v>
      </c>
      <c r="J11" s="49">
        <v>1.5636113281945827</v>
      </c>
      <c r="K11" s="49">
        <v>4.3066532203759804</v>
      </c>
      <c r="L11" s="49">
        <v>1.2557237516317328</v>
      </c>
      <c r="M11" s="346">
        <v>3.0121070328775765</v>
      </c>
      <c r="N11" s="45">
        <f t="shared" si="0"/>
        <v>4.994978154176211</v>
      </c>
      <c r="O11" s="50">
        <f t="shared" si="1"/>
        <v>1.3987019668645559</v>
      </c>
      <c r="P11" s="50">
        <f t="shared" si="2"/>
        <v>0.19094444696856749</v>
      </c>
      <c r="Q11" s="242"/>
      <c r="R11" s="242"/>
      <c r="S11" s="242"/>
      <c r="T11" s="242"/>
      <c r="U11" s="242"/>
      <c r="V11" s="242"/>
      <c r="W11" s="242"/>
      <c r="X11" s="242"/>
      <c r="Y11" s="242"/>
    </row>
    <row r="12" spans="1:25" s="112" customFormat="1" x14ac:dyDescent="0.25">
      <c r="A12" s="26" t="s">
        <v>63</v>
      </c>
      <c r="B12" s="49">
        <v>1.8057459235102283E-2</v>
      </c>
      <c r="C12" s="49">
        <v>5.3781588299215838E-2</v>
      </c>
      <c r="D12" s="49">
        <v>4.9256697204810122E-2</v>
      </c>
      <c r="E12" s="49">
        <v>0.10180844291258762</v>
      </c>
      <c r="F12" s="49">
        <v>6.8047000313506439E-2</v>
      </c>
      <c r="G12" s="49">
        <v>5.5040004489841733E-2</v>
      </c>
      <c r="H12" s="49">
        <v>4.3943642933988024E-2</v>
      </c>
      <c r="I12" s="49">
        <v>6.0266140645300996E-2</v>
      </c>
      <c r="J12" s="49">
        <v>6.3312407718678659E-2</v>
      </c>
      <c r="K12" s="49">
        <v>2.3099902972526305</v>
      </c>
      <c r="L12" s="49">
        <v>0.64938111660080389</v>
      </c>
      <c r="M12" s="346">
        <v>1.936996883961682</v>
      </c>
      <c r="N12" s="45">
        <f t="shared" si="0"/>
        <v>3.2121226153284685</v>
      </c>
      <c r="O12" s="50">
        <f t="shared" si="1"/>
        <v>1.9828352479679792</v>
      </c>
      <c r="P12" s="50">
        <f t="shared" si="2"/>
        <v>31.140715553065888</v>
      </c>
      <c r="Q12" s="242"/>
      <c r="R12" s="242"/>
      <c r="S12" s="242"/>
      <c r="T12" s="242"/>
      <c r="U12" s="242"/>
      <c r="V12" s="242"/>
      <c r="W12" s="242"/>
      <c r="X12" s="242"/>
      <c r="Y12" s="242"/>
    </row>
    <row r="13" spans="1:25" s="112" customFormat="1" x14ac:dyDescent="0.25">
      <c r="A13" s="26" t="s">
        <v>61</v>
      </c>
      <c r="B13" s="49">
        <v>0.14929834865105249</v>
      </c>
      <c r="C13" s="49">
        <v>0.29451981702840024</v>
      </c>
      <c r="D13" s="49">
        <v>0.40200805827086894</v>
      </c>
      <c r="E13" s="49">
        <v>1.1290138229160633</v>
      </c>
      <c r="F13" s="49">
        <v>9.3875271468065097E-2</v>
      </c>
      <c r="G13" s="49">
        <v>0.12444937142215737</v>
      </c>
      <c r="H13" s="49">
        <v>0.20618597693856722</v>
      </c>
      <c r="I13" s="49">
        <v>0.15228805354049371</v>
      </c>
      <c r="J13" s="49">
        <v>4.3072399921002764E-2</v>
      </c>
      <c r="K13" s="49">
        <v>0.30959940606149133</v>
      </c>
      <c r="L13" s="49">
        <v>0.46466495945778152</v>
      </c>
      <c r="M13" s="346">
        <v>0.97397781616529766</v>
      </c>
      <c r="N13" s="45">
        <f t="shared" si="0"/>
        <v>1.6151477558054121</v>
      </c>
      <c r="O13" s="50">
        <f t="shared" si="1"/>
        <v>1.0960862151125714</v>
      </c>
      <c r="P13" s="50">
        <f t="shared" si="2"/>
        <v>5.3956285048079291</v>
      </c>
      <c r="Q13" s="242"/>
      <c r="R13" s="242"/>
      <c r="S13" s="242"/>
      <c r="T13" s="242"/>
      <c r="U13" s="242"/>
      <c r="V13" s="242"/>
      <c r="W13" s="242"/>
      <c r="X13" s="242"/>
      <c r="Y13" s="242"/>
    </row>
    <row r="14" spans="1:25" s="112" customFormat="1" x14ac:dyDescent="0.25">
      <c r="A14" s="26" t="s">
        <v>58</v>
      </c>
      <c r="B14" s="49">
        <v>1.1727546012451824</v>
      </c>
      <c r="C14" s="49">
        <v>0.61942962788921851</v>
      </c>
      <c r="D14" s="49">
        <v>0.56845383626294954</v>
      </c>
      <c r="E14" s="49">
        <v>1.5929074972484505</v>
      </c>
      <c r="F14" s="49">
        <v>0.73538328298230105</v>
      </c>
      <c r="G14" s="49">
        <v>1.1063485941183073</v>
      </c>
      <c r="H14" s="49">
        <v>0.49192456759813519</v>
      </c>
      <c r="I14" s="49">
        <v>0.41207484571242964</v>
      </c>
      <c r="J14" s="49">
        <v>0.10505011738191493</v>
      </c>
      <c r="K14" s="49">
        <v>1.1151965326314393</v>
      </c>
      <c r="L14" s="49">
        <v>0.46439542041010134</v>
      </c>
      <c r="M14" s="346">
        <v>0.8167175887373177</v>
      </c>
      <c r="N14" s="45">
        <f t="shared" si="0"/>
        <v>1.354363065238452</v>
      </c>
      <c r="O14" s="50">
        <f t="shared" si="1"/>
        <v>0.75866848130432762</v>
      </c>
      <c r="P14" s="50">
        <f t="shared" si="2"/>
        <v>0.98196419227023601</v>
      </c>
      <c r="Q14" s="242"/>
      <c r="R14" s="242"/>
      <c r="S14" s="242"/>
      <c r="T14" s="242"/>
      <c r="U14" s="242"/>
      <c r="V14" s="242"/>
      <c r="W14" s="242"/>
      <c r="X14" s="242"/>
      <c r="Y14" s="242"/>
    </row>
    <row r="15" spans="1:25" s="112" customFormat="1" x14ac:dyDescent="0.25">
      <c r="A15" s="30" t="s">
        <v>68</v>
      </c>
      <c r="B15" s="49">
        <v>0</v>
      </c>
      <c r="C15" s="49">
        <v>0</v>
      </c>
      <c r="D15" s="49">
        <v>0.36875716326839653</v>
      </c>
      <c r="E15" s="49">
        <v>0</v>
      </c>
      <c r="F15" s="49">
        <v>0.11460880053010621</v>
      </c>
      <c r="G15" s="49">
        <v>0</v>
      </c>
      <c r="H15" s="49">
        <v>2.2056887070341161E-4</v>
      </c>
      <c r="I15" s="49">
        <v>1.6342537847176694E-2</v>
      </c>
      <c r="J15" s="49">
        <v>6.9962782660226729E-4</v>
      </c>
      <c r="K15" s="49">
        <v>1.1154770751151992E-4</v>
      </c>
      <c r="L15" s="49">
        <v>8.585762757176775E-2</v>
      </c>
      <c r="M15" s="346">
        <v>0.40113825850288354</v>
      </c>
      <c r="N15" s="45">
        <f t="shared" si="0"/>
        <v>0.66520771544828117</v>
      </c>
      <c r="O15" s="50">
        <f t="shared" si="1"/>
        <v>3.6721330398696965</v>
      </c>
      <c r="P15" s="50">
        <f t="shared" si="2"/>
        <v>23.545652716489407</v>
      </c>
      <c r="Q15" s="242"/>
      <c r="R15" s="242"/>
      <c r="S15" s="242"/>
      <c r="T15" s="242"/>
      <c r="U15" s="242"/>
      <c r="V15" s="242"/>
      <c r="W15" s="242"/>
      <c r="X15" s="242"/>
      <c r="Y15" s="242"/>
    </row>
    <row r="16" spans="1:25" s="112" customFormat="1" x14ac:dyDescent="0.25">
      <c r="A16" s="26" t="s">
        <v>67</v>
      </c>
      <c r="B16" s="49">
        <v>5.0232076786243696E-2</v>
      </c>
      <c r="C16" s="49">
        <v>7.0266396957326199E-2</v>
      </c>
      <c r="D16" s="49">
        <v>5.1144531626704078E-2</v>
      </c>
      <c r="E16" s="49">
        <v>0.4472166975612582</v>
      </c>
      <c r="F16" s="49">
        <v>2.4175901330977287E-2</v>
      </c>
      <c r="G16" s="49">
        <v>4.8426885733527892E-3</v>
      </c>
      <c r="H16" s="49">
        <v>3.9216642299522771E-2</v>
      </c>
      <c r="I16" s="49">
        <v>8.0615828009961032E-2</v>
      </c>
      <c r="J16" s="49">
        <v>0.99802006964084833</v>
      </c>
      <c r="K16" s="49">
        <v>1.2985203446961904</v>
      </c>
      <c r="L16" s="49">
        <v>0.51093625887879579</v>
      </c>
      <c r="M16" s="346">
        <v>0.38794061476876718</v>
      </c>
      <c r="N16" s="45">
        <f t="shared" si="0"/>
        <v>0.64332205819275723</v>
      </c>
      <c r="O16" s="50">
        <f t="shared" si="1"/>
        <v>-0.24072600441380232</v>
      </c>
      <c r="P16" s="50">
        <f t="shared" si="2"/>
        <v>3.8122139826044155</v>
      </c>
      <c r="Q16" s="242"/>
      <c r="R16" s="242"/>
      <c r="S16" s="242"/>
      <c r="T16" s="242"/>
      <c r="U16" s="242"/>
      <c r="V16" s="242"/>
      <c r="W16" s="242"/>
      <c r="X16" s="242"/>
      <c r="Y16" s="242"/>
    </row>
    <row r="17" spans="1:25" s="112" customFormat="1" x14ac:dyDescent="0.25">
      <c r="A17" s="26" t="s">
        <v>54</v>
      </c>
      <c r="B17" s="49">
        <v>0.81724152238363468</v>
      </c>
      <c r="C17" s="49">
        <v>0.75732686716203113</v>
      </c>
      <c r="D17" s="49">
        <v>0.48475512207951604</v>
      </c>
      <c r="E17" s="49">
        <v>0.43426473816833694</v>
      </c>
      <c r="F17" s="49">
        <v>1.3562551771311311</v>
      </c>
      <c r="G17" s="49">
        <v>4.0305986207767424</v>
      </c>
      <c r="H17" s="49">
        <v>0.51604784005958459</v>
      </c>
      <c r="I17" s="49">
        <v>0.29760766294932872</v>
      </c>
      <c r="J17" s="49">
        <v>6.6389397598387218E-2</v>
      </c>
      <c r="K17" s="49">
        <v>0.34266629311745794</v>
      </c>
      <c r="L17" s="49">
        <v>0.18676711192347839</v>
      </c>
      <c r="M17" s="346">
        <v>0.31086395622276913</v>
      </c>
      <c r="N17" s="45">
        <f t="shared" si="0"/>
        <v>0.51550580816184166</v>
      </c>
      <c r="O17" s="50">
        <f t="shared" si="1"/>
        <v>0.66444698438200023</v>
      </c>
      <c r="P17" s="50">
        <f t="shared" si="2"/>
        <v>4.4542849273667473E-2</v>
      </c>
      <c r="Q17" s="242"/>
      <c r="R17" s="242"/>
      <c r="S17" s="242"/>
      <c r="T17" s="242"/>
      <c r="U17" s="242"/>
      <c r="V17" s="242"/>
      <c r="W17" s="242"/>
      <c r="X17" s="242"/>
      <c r="Y17" s="242"/>
    </row>
    <row r="18" spans="1:25" s="112" customFormat="1" x14ac:dyDescent="0.25">
      <c r="A18" s="26" t="s">
        <v>56</v>
      </c>
      <c r="B18" s="49">
        <v>0.22346374740587016</v>
      </c>
      <c r="C18" s="49">
        <v>0.34305002643249433</v>
      </c>
      <c r="D18" s="49">
        <v>0.29084831309633402</v>
      </c>
      <c r="E18" s="49">
        <v>7.2207252505358283E-2</v>
      </c>
      <c r="F18" s="49">
        <v>1.1621343574543279</v>
      </c>
      <c r="G18" s="49">
        <v>1.6185724281625322</v>
      </c>
      <c r="H18" s="49">
        <v>0.82842567101597209</v>
      </c>
      <c r="I18" s="49">
        <v>1.528022599068861</v>
      </c>
      <c r="J18" s="49">
        <v>0.53806685863124382</v>
      </c>
      <c r="K18" s="49">
        <v>0.42287692928725912</v>
      </c>
      <c r="L18" s="49">
        <v>3.2292866003401137E-2</v>
      </c>
      <c r="M18" s="346">
        <v>0.25812694934689862</v>
      </c>
      <c r="N18" s="45">
        <f t="shared" si="0"/>
        <v>0.42805201107350943</v>
      </c>
      <c r="O18" s="50">
        <f t="shared" si="1"/>
        <v>6.9933118763665094</v>
      </c>
      <c r="P18" s="50">
        <f t="shared" si="2"/>
        <v>-0.83107124887799777</v>
      </c>
      <c r="Q18" s="242"/>
      <c r="R18" s="242"/>
      <c r="S18" s="242"/>
      <c r="T18" s="242"/>
      <c r="U18" s="242"/>
      <c r="V18" s="242"/>
      <c r="W18" s="242"/>
      <c r="X18" s="242"/>
      <c r="Y18" s="242"/>
    </row>
    <row r="19" spans="1:25" s="112" customFormat="1" x14ac:dyDescent="0.25">
      <c r="A19" s="26" t="s">
        <v>60</v>
      </c>
      <c r="B19" s="49">
        <v>0.25327458790394308</v>
      </c>
      <c r="C19" s="49">
        <v>0.11129303650621163</v>
      </c>
      <c r="D19" s="49">
        <v>0.20358833998158943</v>
      </c>
      <c r="E19" s="49">
        <v>0.3226667294213057</v>
      </c>
      <c r="F19" s="49">
        <v>0.22143620286715879</v>
      </c>
      <c r="G19" s="49">
        <v>0.22063872769109888</v>
      </c>
      <c r="H19" s="49">
        <v>0.11456420926319273</v>
      </c>
      <c r="I19" s="49">
        <v>0.12007929569077522</v>
      </c>
      <c r="J19" s="49">
        <v>4.0379840010487937E-2</v>
      </c>
      <c r="K19" s="49">
        <v>0.19401480468083554</v>
      </c>
      <c r="L19" s="49">
        <v>4.7653178222894201E-2</v>
      </c>
      <c r="M19" s="346">
        <v>0.1696427555936936</v>
      </c>
      <c r="N19" s="45">
        <f t="shared" si="0"/>
        <v>0.28131864138813084</v>
      </c>
      <c r="O19" s="50">
        <f t="shared" si="1"/>
        <v>2.5599463020116353</v>
      </c>
      <c r="P19" s="50">
        <f t="shared" si="2"/>
        <v>0.41275608436739009</v>
      </c>
      <c r="Q19" s="242"/>
      <c r="R19" s="242"/>
      <c r="S19" s="242"/>
      <c r="T19" s="242"/>
      <c r="U19" s="242"/>
      <c r="V19" s="242"/>
      <c r="W19" s="242"/>
      <c r="X19" s="242"/>
      <c r="Y19" s="242"/>
    </row>
    <row r="20" spans="1:25" s="112" customFormat="1" x14ac:dyDescent="0.25">
      <c r="A20" s="26" t="s">
        <v>167</v>
      </c>
      <c r="B20" s="49">
        <v>0</v>
      </c>
      <c r="C20" s="49">
        <v>0</v>
      </c>
      <c r="D20" s="49">
        <v>0</v>
      </c>
      <c r="E20" s="49">
        <v>0</v>
      </c>
      <c r="F20" s="49">
        <v>8.6349700000095243E-4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1.8202465356308338E-2</v>
      </c>
      <c r="M20" s="346">
        <v>0.10291690116606174</v>
      </c>
      <c r="N20" s="45">
        <f t="shared" si="0"/>
        <v>0.17066713347463053</v>
      </c>
      <c r="O20" s="50">
        <f t="shared" si="1"/>
        <v>4.6540089021729321</v>
      </c>
      <c r="P20" s="50">
        <v>0</v>
      </c>
      <c r="Q20" s="242"/>
      <c r="R20" s="242"/>
      <c r="S20" s="242"/>
      <c r="T20" s="242"/>
      <c r="U20" s="242"/>
      <c r="V20" s="242"/>
      <c r="W20" s="242"/>
      <c r="X20" s="242"/>
      <c r="Y20" s="242"/>
    </row>
    <row r="21" spans="1:25" s="112" customFormat="1" x14ac:dyDescent="0.25">
      <c r="A21" s="30" t="s">
        <v>76</v>
      </c>
      <c r="B21" s="49">
        <v>1.2003539875481768E-2</v>
      </c>
      <c r="C21" s="49">
        <v>8.4657302710799132E-2</v>
      </c>
      <c r="D21" s="49">
        <v>0</v>
      </c>
      <c r="E21" s="49">
        <v>4.9811265423159362E-2</v>
      </c>
      <c r="F21" s="49">
        <v>3.3172341608002961E-2</v>
      </c>
      <c r="G21" s="49">
        <v>0</v>
      </c>
      <c r="H21" s="49">
        <v>6.2364714076853053E-2</v>
      </c>
      <c r="I21" s="49">
        <v>7.0742840515374619E-3</v>
      </c>
      <c r="J21" s="49">
        <v>4.5976254153769552E-3</v>
      </c>
      <c r="K21" s="49">
        <v>1.1987839970447951E-2</v>
      </c>
      <c r="L21" s="49">
        <v>0.11334359660269444</v>
      </c>
      <c r="M21" s="346">
        <v>7.9838257444715316E-2</v>
      </c>
      <c r="N21" s="45">
        <f t="shared" si="0"/>
        <v>0.13239581045792725</v>
      </c>
      <c r="O21" s="50">
        <f t="shared" si="1"/>
        <v>-0.29560857571359811</v>
      </c>
      <c r="P21" s="50">
        <f t="shared" si="2"/>
        <v>10.285701402866906</v>
      </c>
      <c r="Q21" s="242"/>
      <c r="R21" s="242"/>
      <c r="S21" s="242"/>
      <c r="T21" s="242"/>
      <c r="U21" s="242"/>
      <c r="V21" s="242"/>
      <c r="W21" s="242"/>
      <c r="X21" s="242"/>
      <c r="Y21" s="242"/>
    </row>
    <row r="22" spans="1:25" s="112" customFormat="1" x14ac:dyDescent="0.25">
      <c r="A22" s="344" t="s">
        <v>65</v>
      </c>
      <c r="B22" s="49">
        <v>1.1987685916781355E-2</v>
      </c>
      <c r="C22" s="49">
        <v>5.4349324065562764E-3</v>
      </c>
      <c r="D22" s="49">
        <v>0</v>
      </c>
      <c r="E22" s="49">
        <v>0</v>
      </c>
      <c r="F22" s="49">
        <v>0</v>
      </c>
      <c r="G22" s="49">
        <v>1.6150372141814702E-2</v>
      </c>
      <c r="H22" s="49">
        <v>1.8487185915537063E-2</v>
      </c>
      <c r="I22" s="49">
        <v>3.1564869706784529E-2</v>
      </c>
      <c r="J22" s="49">
        <v>2.749288287514819E-4</v>
      </c>
      <c r="K22" s="49">
        <v>1.6666994593204496</v>
      </c>
      <c r="L22" s="49">
        <v>1.3137215846339666E-3</v>
      </c>
      <c r="M22" s="346">
        <v>4.5908873164508424E-2</v>
      </c>
      <c r="N22" s="45">
        <f t="shared" si="0"/>
        <v>7.6130700548344782E-2</v>
      </c>
      <c r="O22" s="50">
        <f t="shared" si="1"/>
        <v>33.945664059633842</v>
      </c>
      <c r="P22" s="50">
        <f t="shared" si="2"/>
        <v>0.45442935741441715</v>
      </c>
      <c r="Q22" s="242"/>
      <c r="R22" s="242"/>
      <c r="S22" s="242"/>
      <c r="T22" s="242"/>
      <c r="U22" s="242"/>
      <c r="V22" s="242"/>
      <c r="W22" s="242"/>
      <c r="X22" s="242"/>
      <c r="Y22" s="242"/>
    </row>
    <row r="23" spans="1:25" s="112" customFormat="1" x14ac:dyDescent="0.25">
      <c r="A23" s="344" t="s">
        <v>194</v>
      </c>
      <c r="B23" s="49">
        <v>0</v>
      </c>
      <c r="C23" s="49">
        <v>0</v>
      </c>
      <c r="D23" s="49">
        <v>0</v>
      </c>
      <c r="E23" s="49">
        <v>0.11215600103620432</v>
      </c>
      <c r="F23" s="49">
        <v>4.4146410744790171E-2</v>
      </c>
      <c r="G23" s="49">
        <v>5.1982156872661167E-2</v>
      </c>
      <c r="H23" s="49">
        <v>2.693925962785992E-2</v>
      </c>
      <c r="I23" s="49">
        <v>2.9577912194373689E-2</v>
      </c>
      <c r="J23" s="49">
        <v>8.9710961810070516E-2</v>
      </c>
      <c r="K23" s="49">
        <v>0</v>
      </c>
      <c r="L23" s="49">
        <v>0</v>
      </c>
      <c r="M23" s="346">
        <v>4.3108862329561778E-2</v>
      </c>
      <c r="N23" s="45">
        <f t="shared" si="0"/>
        <v>7.1487441593946391E-2</v>
      </c>
      <c r="O23" s="50">
        <v>0</v>
      </c>
      <c r="P23" s="50">
        <f t="shared" si="2"/>
        <v>0.45746806083770664</v>
      </c>
      <c r="Q23" s="242"/>
      <c r="R23" s="242"/>
      <c r="S23" s="242"/>
      <c r="T23" s="242"/>
      <c r="U23" s="242"/>
      <c r="V23" s="242"/>
      <c r="W23" s="242"/>
      <c r="X23" s="242"/>
      <c r="Y23" s="242"/>
    </row>
    <row r="24" spans="1:25" s="112" customFormat="1" x14ac:dyDescent="0.25">
      <c r="A24" s="344" t="s">
        <v>195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346">
        <v>4.11470888563037E-2</v>
      </c>
      <c r="N24" s="45">
        <f t="shared" si="0"/>
        <v>6.8234231951855712E-2</v>
      </c>
      <c r="O24" s="50">
        <v>0</v>
      </c>
      <c r="P24" s="50">
        <v>0</v>
      </c>
      <c r="Q24" s="242"/>
      <c r="R24" s="242"/>
      <c r="S24" s="242"/>
      <c r="T24" s="242"/>
      <c r="U24" s="242"/>
      <c r="V24" s="242"/>
      <c r="W24" s="242"/>
      <c r="X24" s="242"/>
      <c r="Y24" s="242"/>
    </row>
    <row r="25" spans="1:25" s="112" customFormat="1" x14ac:dyDescent="0.25">
      <c r="A25" s="344" t="s">
        <v>196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346">
        <v>3.593457407636784E-2</v>
      </c>
      <c r="N25" s="45">
        <f t="shared" si="0"/>
        <v>5.9590316855244178E-2</v>
      </c>
      <c r="O25" s="50">
        <v>0</v>
      </c>
      <c r="P25" s="50">
        <v>0</v>
      </c>
      <c r="Q25" s="242"/>
      <c r="R25" s="242"/>
      <c r="S25" s="242"/>
      <c r="T25" s="242"/>
      <c r="U25" s="242"/>
      <c r="V25" s="242"/>
      <c r="W25" s="242"/>
      <c r="X25" s="242"/>
      <c r="Y25" s="242"/>
    </row>
    <row r="26" spans="1:25" s="112" customFormat="1" x14ac:dyDescent="0.25">
      <c r="A26" s="30" t="s">
        <v>64</v>
      </c>
      <c r="B26" s="49">
        <v>0.57470154758375336</v>
      </c>
      <c r="C26" s="49">
        <v>5.3733172780404709E-2</v>
      </c>
      <c r="D26" s="49">
        <v>1.6759262993322522E-2</v>
      </c>
      <c r="E26" s="49">
        <v>5.3413802771824136E-2</v>
      </c>
      <c r="F26" s="49">
        <v>1.9024758885057145E-2</v>
      </c>
      <c r="G26" s="49">
        <v>4.962933830957459E-2</v>
      </c>
      <c r="H26" s="49">
        <v>8.4168327853024749E-2</v>
      </c>
      <c r="I26" s="49">
        <v>2.9880743828497185E-2</v>
      </c>
      <c r="J26" s="49">
        <v>2.5293481026972882E-2</v>
      </c>
      <c r="K26" s="49">
        <v>0.68804395057887791</v>
      </c>
      <c r="L26" s="49">
        <v>1.7931015569300723E-2</v>
      </c>
      <c r="M26" s="346">
        <v>2.294353013859738E-2</v>
      </c>
      <c r="N26" s="45">
        <f t="shared" si="0"/>
        <v>3.8047264114812518E-2</v>
      </c>
      <c r="O26" s="50">
        <f t="shared" si="1"/>
        <v>0.27954437660956954</v>
      </c>
      <c r="P26" s="50">
        <f t="shared" si="2"/>
        <v>-0.23216335341972993</v>
      </c>
      <c r="Q26" s="242"/>
      <c r="R26" s="242"/>
      <c r="S26" s="242"/>
      <c r="T26" s="242"/>
      <c r="U26" s="242"/>
      <c r="V26" s="242"/>
      <c r="W26" s="242"/>
      <c r="X26" s="242"/>
      <c r="Y26" s="242"/>
    </row>
    <row r="27" spans="1:25" s="112" customFormat="1" x14ac:dyDescent="0.25">
      <c r="A27" s="30" t="s">
        <v>197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1.0288696677865033E-2</v>
      </c>
      <c r="J27" s="49">
        <v>0</v>
      </c>
      <c r="K27" s="49">
        <v>0</v>
      </c>
      <c r="L27" s="49">
        <v>0</v>
      </c>
      <c r="M27" s="346">
        <v>2.1094836498349406E-2</v>
      </c>
      <c r="N27" s="45">
        <f t="shared" si="0"/>
        <v>3.4981574799655156E-2</v>
      </c>
      <c r="O27" s="50">
        <v>0</v>
      </c>
      <c r="P27" s="50">
        <f t="shared" si="2"/>
        <v>1.0502923896796919</v>
      </c>
      <c r="Q27" s="242"/>
      <c r="R27" s="242"/>
      <c r="S27" s="242"/>
      <c r="T27" s="242"/>
      <c r="U27" s="242"/>
      <c r="V27" s="242"/>
      <c r="W27" s="242"/>
      <c r="X27" s="242"/>
      <c r="Y27" s="242"/>
    </row>
    <row r="28" spans="1:25" s="112" customFormat="1" x14ac:dyDescent="0.25">
      <c r="A28" s="51" t="s">
        <v>70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7.743025950398634E-2</v>
      </c>
      <c r="L28" s="52">
        <v>0</v>
      </c>
      <c r="M28" s="347">
        <v>9.7897805326445479E-3</v>
      </c>
      <c r="N28" s="53">
        <f t="shared" si="0"/>
        <v>1.6234396507491752E-2</v>
      </c>
      <c r="O28" s="54">
        <v>0</v>
      </c>
      <c r="P28" s="54">
        <v>0</v>
      </c>
      <c r="Q28" s="242"/>
      <c r="R28" s="242"/>
      <c r="S28" s="242"/>
      <c r="T28" s="242"/>
      <c r="U28" s="242"/>
      <c r="V28" s="242"/>
      <c r="W28" s="242"/>
      <c r="X28" s="242"/>
      <c r="Y28" s="242"/>
    </row>
    <row r="29" spans="1:25" s="112" customFormat="1" x14ac:dyDescent="0.25">
      <c r="A29" s="317" t="s">
        <v>168</v>
      </c>
      <c r="Q29" s="242"/>
      <c r="R29" s="242"/>
      <c r="S29" s="242"/>
      <c r="T29" s="242"/>
      <c r="U29" s="242"/>
      <c r="V29" s="242"/>
      <c r="W29" s="242"/>
      <c r="X29" s="242"/>
      <c r="Y29" s="242"/>
    </row>
    <row r="30" spans="1:25" s="112" customFormat="1" x14ac:dyDescent="0.25">
      <c r="Q30" s="242"/>
      <c r="R30" s="242"/>
      <c r="S30" s="242"/>
      <c r="T30" s="242"/>
      <c r="U30" s="242"/>
      <c r="V30" s="242"/>
      <c r="W30" s="242"/>
      <c r="X30" s="242"/>
      <c r="Y30" s="242"/>
    </row>
    <row r="31" spans="1:25" x14ac:dyDescent="0.25">
      <c r="A31" s="316"/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</row>
    <row r="32" spans="1:25" x14ac:dyDescent="0.25">
      <c r="A32" s="316"/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</row>
    <row r="33" spans="1:16" x14ac:dyDescent="0.25">
      <c r="A33" s="316"/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</row>
    <row r="34" spans="1:16" x14ac:dyDescent="0.25">
      <c r="A34" s="316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</row>
    <row r="35" spans="1:16" x14ac:dyDescent="0.25">
      <c r="A35" s="316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</row>
    <row r="36" spans="1:16" x14ac:dyDescent="0.25">
      <c r="A36" s="316"/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</row>
    <row r="37" spans="1:16" x14ac:dyDescent="0.25">
      <c r="A37" s="316"/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</row>
    <row r="38" spans="1:16" x14ac:dyDescent="0.25">
      <c r="A38" s="316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</row>
    <row r="39" spans="1:16" x14ac:dyDescent="0.25">
      <c r="A39" s="316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</row>
    <row r="40" spans="1:16" x14ac:dyDescent="0.25">
      <c r="A40" s="316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</row>
    <row r="41" spans="1:16" x14ac:dyDescent="0.25">
      <c r="A41" s="316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</row>
    <row r="42" spans="1:16" x14ac:dyDescent="0.25">
      <c r="A42" s="316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</row>
    <row r="43" spans="1:16" x14ac:dyDescent="0.25">
      <c r="A43" s="316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</row>
    <row r="44" spans="1:16" x14ac:dyDescent="0.25">
      <c r="A44" s="316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</row>
    <row r="45" spans="1:16" x14ac:dyDescent="0.25">
      <c r="A45" s="316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</row>
    <row r="46" spans="1:16" x14ac:dyDescent="0.25">
      <c r="A46" s="316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</row>
    <row r="47" spans="1:16" x14ac:dyDescent="0.25">
      <c r="A47" s="316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</row>
    <row r="48" spans="1:16" x14ac:dyDescent="0.25">
      <c r="A48" s="316"/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</row>
    <row r="49" spans="1:16" x14ac:dyDescent="0.25">
      <c r="A49" s="316"/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</row>
    <row r="50" spans="1:16" x14ac:dyDescent="0.25">
      <c r="A50" s="316"/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</row>
    <row r="51" spans="1:16" x14ac:dyDescent="0.25">
      <c r="A51" s="316"/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</row>
    <row r="52" spans="1:16" x14ac:dyDescent="0.25">
      <c r="A52" s="316"/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</row>
    <row r="53" spans="1:16" x14ac:dyDescent="0.25">
      <c r="A53" s="316"/>
      <c r="B53" s="315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</row>
    <row r="54" spans="1:16" x14ac:dyDescent="0.25">
      <c r="A54" s="316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</row>
    <row r="55" spans="1:16" x14ac:dyDescent="0.25">
      <c r="A55" s="316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</row>
    <row r="56" spans="1:16" x14ac:dyDescent="0.25">
      <c r="A56" s="316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</row>
    <row r="57" spans="1:16" x14ac:dyDescent="0.25">
      <c r="A57" s="316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</row>
    <row r="58" spans="1:16" x14ac:dyDescent="0.25">
      <c r="A58" s="316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</row>
    <row r="59" spans="1:16" x14ac:dyDescent="0.25">
      <c r="A59" s="316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</row>
    <row r="60" spans="1:16" x14ac:dyDescent="0.25">
      <c r="A60" s="316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</row>
    <row r="61" spans="1:16" x14ac:dyDescent="0.25">
      <c r="A61" s="316"/>
      <c r="B61" s="315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</row>
    <row r="62" spans="1:16" x14ac:dyDescent="0.25">
      <c r="A62" s="316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</row>
    <row r="63" spans="1:16" x14ac:dyDescent="0.25">
      <c r="A63" s="316"/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</row>
    <row r="64" spans="1:16" x14ac:dyDescent="0.25">
      <c r="A64" s="316"/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</row>
    <row r="65" spans="1:16" x14ac:dyDescent="0.25">
      <c r="A65" s="316"/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</row>
    <row r="66" spans="1:16" x14ac:dyDescent="0.25">
      <c r="A66" s="316"/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</row>
    <row r="67" spans="1:16" x14ac:dyDescent="0.25">
      <c r="A67" s="316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</row>
    <row r="68" spans="1:16" x14ac:dyDescent="0.25">
      <c r="A68" s="316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</row>
    <row r="69" spans="1:16" x14ac:dyDescent="0.25">
      <c r="A69" s="316"/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</row>
    <row r="70" spans="1:16" x14ac:dyDescent="0.25">
      <c r="A70" s="316"/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</row>
    <row r="71" spans="1:16" x14ac:dyDescent="0.25">
      <c r="A71" s="316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</row>
    <row r="72" spans="1:16" x14ac:dyDescent="0.25">
      <c r="A72" s="316"/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</row>
    <row r="73" spans="1:16" x14ac:dyDescent="0.25">
      <c r="A73" s="316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</row>
    <row r="74" spans="1:16" x14ac:dyDescent="0.25">
      <c r="A74" s="316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</row>
    <row r="75" spans="1:16" x14ac:dyDescent="0.25">
      <c r="A75" s="316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</row>
    <row r="76" spans="1:16" x14ac:dyDescent="0.25">
      <c r="A76" s="316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</row>
    <row r="77" spans="1:16" x14ac:dyDescent="0.25">
      <c r="A77" s="316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</row>
    <row r="78" spans="1:16" x14ac:dyDescent="0.25">
      <c r="A78" s="316"/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</row>
    <row r="79" spans="1:16" x14ac:dyDescent="0.25">
      <c r="A79" s="316"/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</row>
    <row r="80" spans="1:16" x14ac:dyDescent="0.25">
      <c r="A80" s="316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</row>
    <row r="81" spans="1:16" x14ac:dyDescent="0.25">
      <c r="A81" s="316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</row>
    <row r="82" spans="1:16" x14ac:dyDescent="0.25">
      <c r="A82" s="316"/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</row>
    <row r="83" spans="1:16" x14ac:dyDescent="0.25">
      <c r="A83" s="316"/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</row>
    <row r="84" spans="1:16" x14ac:dyDescent="0.25">
      <c r="A84" s="316"/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</row>
    <row r="85" spans="1:16" x14ac:dyDescent="0.25">
      <c r="A85" s="316"/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</row>
    <row r="86" spans="1:16" x14ac:dyDescent="0.25">
      <c r="A86" s="316"/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</row>
    <row r="87" spans="1:16" x14ac:dyDescent="0.25">
      <c r="A87" s="316"/>
      <c r="B87" s="315"/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</row>
    <row r="88" spans="1:16" x14ac:dyDescent="0.25">
      <c r="A88" s="316"/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</row>
    <row r="89" spans="1:16" x14ac:dyDescent="0.25">
      <c r="A89" s="316"/>
      <c r="B89" s="315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</row>
    <row r="90" spans="1:16" x14ac:dyDescent="0.25">
      <c r="A90" s="316"/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</row>
    <row r="91" spans="1:16" x14ac:dyDescent="0.25">
      <c r="A91" s="316"/>
      <c r="B91" s="315"/>
      <c r="C91" s="315"/>
      <c r="D91" s="315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</row>
    <row r="92" spans="1:16" x14ac:dyDescent="0.25">
      <c r="A92" s="316"/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</row>
    <row r="93" spans="1:16" x14ac:dyDescent="0.25">
      <c r="A93" s="316"/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</row>
    <row r="94" spans="1:16" x14ac:dyDescent="0.25">
      <c r="A94" s="316"/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</row>
    <row r="95" spans="1:16" x14ac:dyDescent="0.25">
      <c r="A95" s="316"/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</row>
    <row r="96" spans="1:16" x14ac:dyDescent="0.25">
      <c r="A96" s="316"/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  <c r="P96" s="315"/>
    </row>
    <row r="97" spans="1:16" x14ac:dyDescent="0.25">
      <c r="A97" s="316"/>
      <c r="B97" s="315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  <c r="P97" s="315"/>
    </row>
    <row r="98" spans="1:16" x14ac:dyDescent="0.25">
      <c r="A98" s="316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</row>
    <row r="99" spans="1:16" x14ac:dyDescent="0.25">
      <c r="A99" s="316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</row>
    <row r="100" spans="1:16" x14ac:dyDescent="0.25">
      <c r="A100" s="316"/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</row>
    <row r="101" spans="1:16" x14ac:dyDescent="0.25">
      <c r="A101" s="316"/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</row>
    <row r="102" spans="1:16" x14ac:dyDescent="0.25">
      <c r="A102" s="316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</row>
    <row r="103" spans="1:16" x14ac:dyDescent="0.25">
      <c r="A103" s="316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</row>
    <row r="104" spans="1:16" x14ac:dyDescent="0.25">
      <c r="A104" s="316"/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</row>
    <row r="105" spans="1:16" x14ac:dyDescent="0.25">
      <c r="A105" s="316"/>
      <c r="B105" s="31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</row>
    <row r="106" spans="1:16" x14ac:dyDescent="0.25">
      <c r="A106" s="316"/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</row>
    <row r="107" spans="1:16" x14ac:dyDescent="0.25">
      <c r="A107" s="316"/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</row>
    <row r="108" spans="1:16" x14ac:dyDescent="0.25">
      <c r="A108" s="316"/>
      <c r="B108" s="315"/>
      <c r="C108" s="315"/>
      <c r="D108" s="315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315"/>
      <c r="P108" s="315"/>
    </row>
    <row r="109" spans="1:16" x14ac:dyDescent="0.25">
      <c r="A109" s="316"/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  <c r="P109" s="315"/>
    </row>
    <row r="110" spans="1:16" x14ac:dyDescent="0.25">
      <c r="A110" s="316"/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315"/>
    </row>
    <row r="111" spans="1:16" x14ac:dyDescent="0.25">
      <c r="A111" s="316"/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</row>
    <row r="112" spans="1:16" x14ac:dyDescent="0.25">
      <c r="A112" s="316"/>
      <c r="B112" s="315"/>
      <c r="C112" s="315"/>
      <c r="D112" s="315"/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</row>
    <row r="113" spans="1:16" x14ac:dyDescent="0.25">
      <c r="A113" s="316"/>
      <c r="B113" s="315"/>
      <c r="C113" s="315"/>
      <c r="D113" s="315"/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</row>
    <row r="114" spans="1:16" x14ac:dyDescent="0.25">
      <c r="A114" s="316"/>
      <c r="B114" s="315"/>
      <c r="C114" s="315"/>
      <c r="D114" s="315"/>
      <c r="E114" s="315"/>
      <c r="F114" s="315"/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</row>
    <row r="115" spans="1:16" x14ac:dyDescent="0.25">
      <c r="A115" s="316"/>
      <c r="B115" s="315"/>
      <c r="C115" s="315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</row>
    <row r="116" spans="1:16" x14ac:dyDescent="0.25">
      <c r="A116" s="316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</row>
    <row r="117" spans="1:16" x14ac:dyDescent="0.25">
      <c r="A117" s="272"/>
    </row>
    <row r="118" spans="1:16" x14ac:dyDescent="0.25">
      <c r="A118" s="272"/>
    </row>
    <row r="119" spans="1:16" x14ac:dyDescent="0.25">
      <c r="A119" s="272"/>
    </row>
    <row r="120" spans="1:16" x14ac:dyDescent="0.25">
      <c r="A120" s="272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R510"/>
  <sheetViews>
    <sheetView topLeftCell="A4" zoomScaleNormal="100" workbookViewId="0">
      <selection activeCell="A8" sqref="A8:A27"/>
    </sheetView>
  </sheetViews>
  <sheetFormatPr defaultRowHeight="15.75" x14ac:dyDescent="0.25"/>
  <cols>
    <col min="1" max="1" width="9" style="274" customWidth="1"/>
    <col min="2" max="2" width="53" style="26" customWidth="1"/>
    <col min="3" max="3" width="11" style="26" customWidth="1"/>
    <col min="4" max="5" width="10.7109375" style="26" customWidth="1"/>
    <col min="6" max="6" width="10.85546875" style="26" customWidth="1"/>
    <col min="7" max="7" width="10.42578125" style="26" customWidth="1"/>
    <col min="8" max="9" width="9.28515625" style="26" customWidth="1"/>
    <col min="10" max="10" width="9.5703125" style="26" bestFit="1" customWidth="1"/>
    <col min="11" max="14" width="11" style="26" customWidth="1"/>
    <col min="15" max="15" width="16.28515625" style="26" customWidth="1"/>
    <col min="16" max="16" width="15.7109375" style="111" customWidth="1"/>
    <col min="17" max="17" width="16.7109375" style="26" customWidth="1"/>
    <col min="18" max="33" width="9.140625" style="55"/>
    <col min="34" max="16384" width="9.140625" style="26"/>
  </cols>
  <sheetData>
    <row r="1" spans="1:33" x14ac:dyDescent="0.25">
      <c r="A1" s="273" t="s">
        <v>77</v>
      </c>
      <c r="B1" s="243"/>
      <c r="N1" s="353"/>
      <c r="P1" s="26"/>
    </row>
    <row r="2" spans="1:33" ht="13.5" customHeight="1" x14ac:dyDescent="0.25">
      <c r="P2" s="26"/>
    </row>
    <row r="3" spans="1:33" x14ac:dyDescent="0.25">
      <c r="A3" s="275" t="s">
        <v>198</v>
      </c>
      <c r="P3" s="26"/>
      <c r="T3" s="426"/>
      <c r="U3" s="426"/>
      <c r="V3" s="29"/>
    </row>
    <row r="4" spans="1:33" ht="17.25" customHeight="1" x14ac:dyDescent="0.25">
      <c r="B4" s="28"/>
      <c r="C4" s="28"/>
      <c r="D4" s="425" t="s">
        <v>93</v>
      </c>
      <c r="E4" s="425"/>
      <c r="F4" s="29"/>
      <c r="G4" s="29"/>
      <c r="H4" s="29"/>
      <c r="I4" s="29"/>
      <c r="K4" s="30"/>
      <c r="L4" s="30"/>
      <c r="M4" s="30"/>
      <c r="N4" s="30"/>
      <c r="P4" s="26"/>
    </row>
    <row r="5" spans="1:33" x14ac:dyDescent="0.25">
      <c r="A5" s="273" t="s">
        <v>79</v>
      </c>
      <c r="B5" s="243"/>
      <c r="C5" s="276" t="s">
        <v>39</v>
      </c>
      <c r="D5" s="276" t="s">
        <v>40</v>
      </c>
      <c r="E5" s="276" t="s">
        <v>41</v>
      </c>
      <c r="F5" s="276" t="s">
        <v>42</v>
      </c>
      <c r="G5" s="276" t="s">
        <v>45</v>
      </c>
      <c r="H5" s="277" t="s">
        <v>51</v>
      </c>
      <c r="I5" s="277" t="s">
        <v>120</v>
      </c>
      <c r="J5" s="277" t="s">
        <v>123</v>
      </c>
      <c r="K5" s="278" t="s">
        <v>139</v>
      </c>
      <c r="L5" s="278" t="s">
        <v>160</v>
      </c>
      <c r="M5" s="278" t="s">
        <v>165</v>
      </c>
      <c r="N5" s="278" t="s">
        <v>184</v>
      </c>
      <c r="O5" s="35" t="s">
        <v>187</v>
      </c>
      <c r="P5" s="36" t="s">
        <v>188</v>
      </c>
      <c r="Q5" s="36" t="s">
        <v>189</v>
      </c>
      <c r="S5" s="29"/>
      <c r="T5" s="241"/>
      <c r="U5" s="241"/>
      <c r="V5" s="241"/>
      <c r="W5" s="241"/>
      <c r="X5" s="241"/>
      <c r="Y5" s="241"/>
      <c r="Z5" s="241"/>
    </row>
    <row r="6" spans="1:33" x14ac:dyDescent="0.25">
      <c r="A6" s="273" t="s">
        <v>94</v>
      </c>
      <c r="B6" s="243" t="s">
        <v>95</v>
      </c>
      <c r="C6" s="37">
        <v>92.155283489475252</v>
      </c>
      <c r="D6" s="37">
        <v>104.73945905606624</v>
      </c>
      <c r="E6" s="37">
        <v>129.94642316139922</v>
      </c>
      <c r="F6" s="37">
        <v>124.74735184815792</v>
      </c>
      <c r="G6" s="37">
        <v>100.64483811658162</v>
      </c>
      <c r="H6" s="37">
        <v>93.892010628830405</v>
      </c>
      <c r="I6" s="37">
        <v>114.23969537181043</v>
      </c>
      <c r="J6" s="37">
        <v>97.026038922193052</v>
      </c>
      <c r="K6" s="38">
        <v>91.794880892676019</v>
      </c>
      <c r="L6" s="38">
        <v>92.23733468302774</v>
      </c>
      <c r="M6" s="38">
        <v>112.53566060767653</v>
      </c>
      <c r="N6" s="38">
        <v>109.5031215530018</v>
      </c>
      <c r="O6" s="39">
        <f>N6/N$6*100</f>
        <v>100</v>
      </c>
      <c r="P6" s="40">
        <f>N6/M6-1</f>
        <v>-2.6947360848103119E-2</v>
      </c>
      <c r="Q6" s="40">
        <f>N6/J6-1</f>
        <v>0.1285951974275108</v>
      </c>
      <c r="S6" s="242"/>
      <c r="T6" s="242"/>
      <c r="U6" s="242"/>
      <c r="V6" s="242"/>
      <c r="W6" s="242"/>
      <c r="X6" s="242"/>
      <c r="Y6" s="242"/>
      <c r="Z6" s="242"/>
    </row>
    <row r="7" spans="1:33" s="48" customFormat="1" x14ac:dyDescent="0.25">
      <c r="A7" s="279"/>
      <c r="B7" s="247"/>
      <c r="C7" s="42"/>
      <c r="D7" s="42"/>
      <c r="E7" s="42"/>
      <c r="F7" s="42"/>
      <c r="G7" s="42"/>
      <c r="H7" s="42"/>
      <c r="I7" s="42"/>
      <c r="J7" s="42"/>
      <c r="K7" s="44"/>
      <c r="L7" s="44"/>
      <c r="M7" s="44"/>
      <c r="N7" s="44"/>
      <c r="O7" s="280"/>
      <c r="P7" s="294"/>
      <c r="Q7" s="294"/>
      <c r="R7" s="55"/>
      <c r="S7" s="242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spans="1:33" s="48" customFormat="1" x14ac:dyDescent="0.25">
      <c r="A8" s="274" t="s">
        <v>7</v>
      </c>
      <c r="B8" s="26" t="s">
        <v>96</v>
      </c>
      <c r="C8" s="49">
        <v>0.80703642454788016</v>
      </c>
      <c r="D8" s="49">
        <v>1.6635133513465887</v>
      </c>
      <c r="E8" s="49">
        <v>1.0450423442773857</v>
      </c>
      <c r="F8" s="49">
        <v>4.0442611626020977</v>
      </c>
      <c r="G8" s="49">
        <v>11.798393960726195</v>
      </c>
      <c r="H8" s="49">
        <v>3.1108211204961274</v>
      </c>
      <c r="I8" s="49">
        <v>7.8032019364983043</v>
      </c>
      <c r="J8" s="285">
        <v>7.2159627178973587</v>
      </c>
      <c r="K8" s="49">
        <v>12.185907890598889</v>
      </c>
      <c r="L8" s="49">
        <v>14.200018684678959</v>
      </c>
      <c r="M8" s="49">
        <v>27.4265407930618</v>
      </c>
      <c r="N8" s="49">
        <v>25.697717053648425</v>
      </c>
      <c r="O8" s="45">
        <f>N8/N$6*100</f>
        <v>23.467565754470471</v>
      </c>
      <c r="P8" s="50">
        <f t="shared" ref="P8:P27" si="0">N8/M8-1</f>
        <v>-6.3034698850929161E-2</v>
      </c>
      <c r="Q8" s="50">
        <f t="shared" ref="Q8:Q27" si="1">N8/J8-1</f>
        <v>2.5612319600698297</v>
      </c>
      <c r="R8" s="55"/>
      <c r="S8" s="242"/>
      <c r="T8" s="242"/>
      <c r="U8" s="242"/>
      <c r="V8" s="242"/>
      <c r="W8" s="242"/>
      <c r="X8" s="242"/>
      <c r="Y8" s="242"/>
      <c r="Z8" s="242"/>
      <c r="AA8" s="55"/>
      <c r="AB8" s="55"/>
      <c r="AC8" s="55"/>
      <c r="AD8" s="55"/>
      <c r="AE8" s="55"/>
      <c r="AF8" s="55"/>
      <c r="AG8" s="55"/>
    </row>
    <row r="9" spans="1:33" s="48" customFormat="1" x14ac:dyDescent="0.25">
      <c r="A9" s="274" t="s">
        <v>47</v>
      </c>
      <c r="B9" s="26" t="s">
        <v>126</v>
      </c>
      <c r="C9" s="49">
        <v>4.6455111947820935</v>
      </c>
      <c r="D9" s="49">
        <v>7.9696543598930951</v>
      </c>
      <c r="E9" s="49">
        <v>27.618792606554742</v>
      </c>
      <c r="F9" s="49">
        <v>17.796366987198056</v>
      </c>
      <c r="G9" s="49">
        <v>6.3313351967965348</v>
      </c>
      <c r="H9" s="49">
        <v>10.588455286788641</v>
      </c>
      <c r="I9" s="49">
        <v>25.137593550522745</v>
      </c>
      <c r="J9" s="49">
        <v>19.770878256279772</v>
      </c>
      <c r="K9" s="49">
        <v>8.6195970389650416</v>
      </c>
      <c r="L9" s="49">
        <v>6.8956328991109812</v>
      </c>
      <c r="M9" s="49">
        <v>22.409836428711859</v>
      </c>
      <c r="N9" s="49">
        <v>19.297948216398829</v>
      </c>
      <c r="O9" s="45">
        <f t="shared" ref="O9:O27" si="2">N9/N$6*100</f>
        <v>17.623194610994005</v>
      </c>
      <c r="P9" s="50">
        <f t="shared" si="0"/>
        <v>-0.13886260268843487</v>
      </c>
      <c r="Q9" s="50">
        <f t="shared" si="1"/>
        <v>-2.3920537760163896E-2</v>
      </c>
      <c r="R9" s="55"/>
      <c r="S9" s="242"/>
      <c r="T9" s="242"/>
      <c r="U9" s="242"/>
      <c r="V9" s="242"/>
      <c r="W9" s="242"/>
      <c r="X9" s="242"/>
      <c r="Y9" s="242"/>
      <c r="Z9" s="242"/>
      <c r="AA9" s="55"/>
      <c r="AB9" s="55"/>
      <c r="AC9" s="55"/>
      <c r="AD9" s="55"/>
      <c r="AE9" s="55"/>
      <c r="AF9" s="55"/>
      <c r="AG9" s="55"/>
    </row>
    <row r="10" spans="1:33" s="48" customFormat="1" x14ac:dyDescent="0.25">
      <c r="A10" s="274" t="s">
        <v>49</v>
      </c>
      <c r="B10" s="26" t="s">
        <v>89</v>
      </c>
      <c r="C10" s="49">
        <v>10.645988476134004</v>
      </c>
      <c r="D10" s="49">
        <v>10.814252853240916</v>
      </c>
      <c r="E10" s="49">
        <v>6.8965161092359617</v>
      </c>
      <c r="F10" s="49">
        <v>9.5427959233621049</v>
      </c>
      <c r="G10" s="49">
        <v>12.116415716647191</v>
      </c>
      <c r="H10" s="49">
        <v>10.942721713997081</v>
      </c>
      <c r="I10" s="49">
        <v>9.3720107486690019</v>
      </c>
      <c r="J10" s="49">
        <v>13.030026961076224</v>
      </c>
      <c r="K10" s="49">
        <v>15.732894554505719</v>
      </c>
      <c r="L10" s="49">
        <v>14.165340471510666</v>
      </c>
      <c r="M10" s="49">
        <v>7.3547782091347278</v>
      </c>
      <c r="N10" s="49">
        <v>18.487556549519958</v>
      </c>
      <c r="O10" s="45">
        <f t="shared" si="2"/>
        <v>16.88313199416109</v>
      </c>
      <c r="P10" s="50">
        <f t="shared" si="0"/>
        <v>1.5136796819458374</v>
      </c>
      <c r="Q10" s="50">
        <f t="shared" si="1"/>
        <v>0.41884253998450394</v>
      </c>
      <c r="R10" s="55"/>
      <c r="S10" s="242"/>
      <c r="T10" s="242"/>
      <c r="U10" s="242"/>
      <c r="V10" s="242"/>
      <c r="W10" s="242"/>
      <c r="X10" s="242"/>
      <c r="Y10" s="242"/>
      <c r="Z10" s="242"/>
      <c r="AA10" s="55"/>
      <c r="AB10" s="55"/>
      <c r="AC10" s="55"/>
      <c r="AD10" s="55"/>
      <c r="AE10" s="55"/>
      <c r="AF10" s="55"/>
      <c r="AG10" s="55"/>
    </row>
    <row r="11" spans="1:33" s="48" customFormat="1" x14ac:dyDescent="0.25">
      <c r="A11" s="274" t="s">
        <v>12</v>
      </c>
      <c r="B11" s="26" t="s">
        <v>13</v>
      </c>
      <c r="C11" s="49">
        <v>17.229455772309514</v>
      </c>
      <c r="D11" s="49">
        <v>21.221930276953803</v>
      </c>
      <c r="E11" s="49">
        <v>18.978484538055788</v>
      </c>
      <c r="F11" s="49">
        <v>14.172309366853966</v>
      </c>
      <c r="G11" s="49">
        <v>11.402331896428878</v>
      </c>
      <c r="H11" s="49">
        <v>8.2643170403524522</v>
      </c>
      <c r="I11" s="49">
        <v>7.2850101900637227</v>
      </c>
      <c r="J11" s="285">
        <v>6.7885898278475532</v>
      </c>
      <c r="K11" s="49">
        <v>7.5985887051613208</v>
      </c>
      <c r="L11" s="49">
        <v>7.9800239244439064</v>
      </c>
      <c r="M11" s="49">
        <v>8.4457253421491494</v>
      </c>
      <c r="N11" s="49">
        <v>11.07326622316217</v>
      </c>
      <c r="O11" s="45">
        <f t="shared" si="2"/>
        <v>10.112283619058729</v>
      </c>
      <c r="P11" s="50">
        <f t="shared" si="0"/>
        <v>0.31110896631933338</v>
      </c>
      <c r="Q11" s="50">
        <f t="shared" si="1"/>
        <v>0.63115853276897016</v>
      </c>
      <c r="R11" s="55"/>
      <c r="S11" s="242"/>
      <c r="T11" s="242"/>
      <c r="U11" s="242"/>
      <c r="V11" s="242"/>
      <c r="W11" s="242"/>
      <c r="X11" s="242"/>
      <c r="Y11" s="242"/>
      <c r="Z11" s="242"/>
      <c r="AA11" s="55"/>
      <c r="AB11" s="55"/>
      <c r="AC11" s="55"/>
      <c r="AD11" s="55"/>
      <c r="AE11" s="55"/>
      <c r="AF11" s="55"/>
      <c r="AG11" s="55"/>
    </row>
    <row r="12" spans="1:33" s="48" customFormat="1" x14ac:dyDescent="0.25">
      <c r="A12" s="274" t="s">
        <v>14</v>
      </c>
      <c r="B12" s="26" t="s">
        <v>91</v>
      </c>
      <c r="C12" s="49">
        <v>17.198350453602135</v>
      </c>
      <c r="D12" s="49">
        <v>23.323147989661958</v>
      </c>
      <c r="E12" s="49">
        <v>32.655437152792999</v>
      </c>
      <c r="F12" s="49">
        <v>29.783006130162775</v>
      </c>
      <c r="G12" s="49">
        <v>14.827642099638043</v>
      </c>
      <c r="H12" s="49">
        <v>17.158883057862834</v>
      </c>
      <c r="I12" s="49">
        <v>15.750101533750794</v>
      </c>
      <c r="J12" s="49">
        <v>16.288577755521871</v>
      </c>
      <c r="K12" s="49">
        <v>8.1383220706814132</v>
      </c>
      <c r="L12" s="49">
        <v>11.269953767553138</v>
      </c>
      <c r="M12" s="49">
        <v>10.740872901749713</v>
      </c>
      <c r="N12" s="49">
        <v>9.6016327724166093</v>
      </c>
      <c r="O12" s="45">
        <f t="shared" si="2"/>
        <v>8.768364441345371</v>
      </c>
      <c r="P12" s="50">
        <f t="shared" si="0"/>
        <v>-0.10606587935208867</v>
      </c>
      <c r="Q12" s="50">
        <f t="shared" si="1"/>
        <v>-0.41052970268311917</v>
      </c>
      <c r="R12" s="55"/>
      <c r="S12" s="242"/>
      <c r="T12" s="242"/>
      <c r="U12" s="242"/>
      <c r="V12" s="242"/>
      <c r="W12" s="242"/>
      <c r="X12" s="242"/>
      <c r="Y12" s="242"/>
      <c r="Z12" s="242"/>
      <c r="AA12" s="55"/>
      <c r="AB12" s="55"/>
      <c r="AC12" s="55"/>
      <c r="AD12" s="55"/>
      <c r="AE12" s="55"/>
      <c r="AF12" s="55"/>
      <c r="AG12" s="55"/>
    </row>
    <row r="13" spans="1:33" s="48" customFormat="1" x14ac:dyDescent="0.25">
      <c r="A13" s="274" t="s">
        <v>17</v>
      </c>
      <c r="B13" s="26" t="s">
        <v>18</v>
      </c>
      <c r="C13" s="49">
        <v>4.9348973035873112</v>
      </c>
      <c r="D13" s="49">
        <v>2.5817289171488151</v>
      </c>
      <c r="E13" s="49">
        <v>3.5412230424173354</v>
      </c>
      <c r="F13" s="49">
        <v>5.3360288985112669</v>
      </c>
      <c r="G13" s="49">
        <v>2.9393630575426792</v>
      </c>
      <c r="H13" s="49">
        <v>3.464725500897968</v>
      </c>
      <c r="I13" s="49">
        <v>1.6867184684560428</v>
      </c>
      <c r="J13" s="49">
        <v>3.6712098703443048</v>
      </c>
      <c r="K13" s="49">
        <v>3.3056213586257948</v>
      </c>
      <c r="L13" s="49">
        <v>3.0575193962337632</v>
      </c>
      <c r="M13" s="49">
        <v>3.9249303310790551</v>
      </c>
      <c r="N13" s="49">
        <v>4.3742572925321159</v>
      </c>
      <c r="O13" s="45">
        <f t="shared" si="2"/>
        <v>3.9946416417132764</v>
      </c>
      <c r="P13" s="50">
        <f t="shared" si="0"/>
        <v>0.11448023876885749</v>
      </c>
      <c r="Q13" s="50">
        <f t="shared" si="1"/>
        <v>0.19150292329157304</v>
      </c>
      <c r="R13" s="55"/>
      <c r="S13" s="242"/>
      <c r="T13" s="242"/>
      <c r="U13" s="242"/>
      <c r="V13" s="242"/>
      <c r="W13" s="242"/>
      <c r="X13" s="242"/>
      <c r="Y13" s="242"/>
      <c r="Z13" s="242"/>
      <c r="AA13" s="55"/>
      <c r="AB13" s="55"/>
      <c r="AC13" s="55"/>
      <c r="AD13" s="55"/>
      <c r="AE13" s="55"/>
      <c r="AF13" s="55"/>
      <c r="AG13" s="55"/>
    </row>
    <row r="14" spans="1:33" s="48" customFormat="1" x14ac:dyDescent="0.25">
      <c r="A14" s="274" t="s">
        <v>9</v>
      </c>
      <c r="B14" s="26" t="s">
        <v>10</v>
      </c>
      <c r="C14" s="49">
        <v>8.3364851778831905</v>
      </c>
      <c r="D14" s="49">
        <v>5.2746735895327319</v>
      </c>
      <c r="E14" s="49">
        <v>6.8372013910197404</v>
      </c>
      <c r="F14" s="49">
        <v>5.2151544806812256</v>
      </c>
      <c r="G14" s="49">
        <v>4.5088407045344434</v>
      </c>
      <c r="H14" s="49">
        <v>6.5412729388820292</v>
      </c>
      <c r="I14" s="49">
        <v>3.8389092149182091</v>
      </c>
      <c r="J14" s="49">
        <v>2.6190396505521871</v>
      </c>
      <c r="K14" s="49">
        <v>2.7205696383290712</v>
      </c>
      <c r="L14" s="49">
        <v>3.0628671992461438</v>
      </c>
      <c r="M14" s="49">
        <v>2.9872095758519555</v>
      </c>
      <c r="N14" s="49">
        <v>2.9527209511644625</v>
      </c>
      <c r="O14" s="45">
        <f t="shared" si="2"/>
        <v>2.6964719446242307</v>
      </c>
      <c r="P14" s="50">
        <f t="shared" si="0"/>
        <v>-1.1545431886096136E-2</v>
      </c>
      <c r="Q14" s="50">
        <f t="shared" si="1"/>
        <v>0.12740597514127883</v>
      </c>
      <c r="R14" s="55"/>
      <c r="S14" s="242"/>
      <c r="T14" s="242"/>
      <c r="U14" s="242"/>
      <c r="V14" s="242"/>
      <c r="W14" s="242"/>
      <c r="X14" s="242"/>
      <c r="Y14" s="242"/>
      <c r="Z14" s="242"/>
      <c r="AA14" s="55"/>
      <c r="AB14" s="55"/>
      <c r="AC14" s="55"/>
      <c r="AD14" s="55"/>
      <c r="AE14" s="55"/>
      <c r="AF14" s="55"/>
      <c r="AG14" s="55"/>
    </row>
    <row r="15" spans="1:33" s="48" customFormat="1" x14ac:dyDescent="0.25">
      <c r="A15" s="274" t="s">
        <v>50</v>
      </c>
      <c r="B15" s="26" t="s">
        <v>127</v>
      </c>
      <c r="C15" s="49">
        <v>1.7624518233026978</v>
      </c>
      <c r="D15" s="49">
        <v>1.677362037064231</v>
      </c>
      <c r="E15" s="49">
        <v>1.8654276070661466</v>
      </c>
      <c r="F15" s="49">
        <v>1.8145709030875281</v>
      </c>
      <c r="G15" s="49">
        <v>1.5651095847464873</v>
      </c>
      <c r="H15" s="49">
        <v>1.5694859131215624</v>
      </c>
      <c r="I15" s="49">
        <v>1.6494717387106563</v>
      </c>
      <c r="J15" s="49">
        <v>1.3774750974447814</v>
      </c>
      <c r="K15" s="49">
        <v>1.2402195589692551</v>
      </c>
      <c r="L15" s="49">
        <v>1.7498469626384194</v>
      </c>
      <c r="M15" s="49">
        <v>1.6345246871726888</v>
      </c>
      <c r="N15" s="49">
        <v>1.4674806680281856</v>
      </c>
      <c r="O15" s="45">
        <f t="shared" si="2"/>
        <v>1.3401267901919072</v>
      </c>
      <c r="P15" s="50">
        <f t="shared" si="0"/>
        <v>-0.10219730570937224</v>
      </c>
      <c r="Q15" s="50">
        <f t="shared" si="1"/>
        <v>6.5340978396171812E-2</v>
      </c>
      <c r="R15" s="55"/>
      <c r="S15" s="242"/>
      <c r="T15" s="242"/>
      <c r="U15" s="242"/>
      <c r="V15" s="242"/>
      <c r="W15" s="242"/>
      <c r="X15" s="242"/>
      <c r="Y15" s="242"/>
      <c r="Z15" s="242"/>
      <c r="AA15" s="55"/>
      <c r="AB15" s="55"/>
      <c r="AC15" s="55"/>
      <c r="AD15" s="55"/>
      <c r="AE15" s="55"/>
      <c r="AF15" s="55"/>
      <c r="AG15" s="55"/>
    </row>
    <row r="16" spans="1:33" s="48" customFormat="1" x14ac:dyDescent="0.25">
      <c r="A16" s="274" t="s">
        <v>11</v>
      </c>
      <c r="B16" s="26" t="s">
        <v>82</v>
      </c>
      <c r="C16" s="49">
        <v>0.26028139786540172</v>
      </c>
      <c r="D16" s="49">
        <v>1.0144844914681783</v>
      </c>
      <c r="E16" s="49">
        <v>1.1899961454726107</v>
      </c>
      <c r="F16" s="49">
        <v>0.87346208799165848</v>
      </c>
      <c r="G16" s="49">
        <v>0.99367444067603383</v>
      </c>
      <c r="H16" s="49">
        <v>1.6006564962397574</v>
      </c>
      <c r="I16" s="49">
        <v>1.2094175608948718</v>
      </c>
      <c r="J16" s="49">
        <v>0.35655669797531397</v>
      </c>
      <c r="K16" s="49">
        <v>0.50482922489642057</v>
      </c>
      <c r="L16" s="49">
        <v>0.69946856798419788</v>
      </c>
      <c r="M16" s="49">
        <v>1.8025596558742076</v>
      </c>
      <c r="N16" s="49">
        <v>1.3679519242349536</v>
      </c>
      <c r="O16" s="45">
        <f t="shared" si="2"/>
        <v>1.2492355513105955</v>
      </c>
      <c r="P16" s="50">
        <f t="shared" si="0"/>
        <v>-0.24110587975435271</v>
      </c>
      <c r="Q16" s="50">
        <f t="shared" si="1"/>
        <v>2.8365621288361353</v>
      </c>
      <c r="R16" s="55"/>
      <c r="S16" s="242"/>
      <c r="T16" s="242"/>
      <c r="U16" s="242"/>
      <c r="V16" s="242"/>
      <c r="W16" s="242"/>
      <c r="X16" s="242"/>
      <c r="Y16" s="242"/>
      <c r="Z16" s="242"/>
      <c r="AA16" s="55"/>
      <c r="AB16" s="55"/>
      <c r="AC16" s="55"/>
      <c r="AD16" s="55"/>
      <c r="AE16" s="55"/>
      <c r="AF16" s="55"/>
      <c r="AG16" s="55"/>
    </row>
    <row r="17" spans="1:44" s="48" customFormat="1" x14ac:dyDescent="0.25">
      <c r="A17" s="274" t="s">
        <v>6</v>
      </c>
      <c r="B17" s="26" t="s">
        <v>90</v>
      </c>
      <c r="C17" s="49">
        <v>3.337869656092499</v>
      </c>
      <c r="D17" s="49">
        <v>1.6660810978295986</v>
      </c>
      <c r="E17" s="49">
        <v>1.3922099153991145</v>
      </c>
      <c r="F17" s="49">
        <v>1.5254795661240805</v>
      </c>
      <c r="G17" s="49">
        <v>1.9260505671616268</v>
      </c>
      <c r="H17" s="49">
        <v>1.3938774666068021</v>
      </c>
      <c r="I17" s="49">
        <v>0.33828589694077404</v>
      </c>
      <c r="J17" s="49">
        <v>1.4611639413707234</v>
      </c>
      <c r="K17" s="49">
        <v>1.2382014120247513</v>
      </c>
      <c r="L17" s="49">
        <v>1.2832824711020623</v>
      </c>
      <c r="M17" s="49">
        <v>1.6058604143984627</v>
      </c>
      <c r="N17" s="49">
        <v>1.1455606529347431</v>
      </c>
      <c r="O17" s="45">
        <f t="shared" si="2"/>
        <v>1.0461442894851796</v>
      </c>
      <c r="P17" s="50">
        <f t="shared" si="0"/>
        <v>-0.28663746695327985</v>
      </c>
      <c r="Q17" s="50">
        <f t="shared" si="1"/>
        <v>-0.21599444080170205</v>
      </c>
      <c r="R17" s="55"/>
      <c r="S17" s="242"/>
      <c r="T17" s="242"/>
      <c r="U17" s="242"/>
      <c r="V17" s="242"/>
      <c r="W17" s="242"/>
      <c r="X17" s="242"/>
      <c r="Y17" s="242"/>
      <c r="Z17" s="242"/>
      <c r="AA17" s="55"/>
      <c r="AB17" s="55"/>
      <c r="AC17" s="55"/>
      <c r="AD17" s="55"/>
      <c r="AE17" s="55"/>
      <c r="AF17" s="55"/>
      <c r="AG17" s="55"/>
    </row>
    <row r="18" spans="1:44" s="48" customFormat="1" x14ac:dyDescent="0.25">
      <c r="A18" s="274" t="s">
        <v>15</v>
      </c>
      <c r="B18" s="26" t="s">
        <v>88</v>
      </c>
      <c r="C18" s="49">
        <v>1.9826337118292321</v>
      </c>
      <c r="D18" s="49">
        <v>1.4935122543980732</v>
      </c>
      <c r="E18" s="49">
        <v>1.7839805768640689</v>
      </c>
      <c r="F18" s="49">
        <v>2.0102037609337891</v>
      </c>
      <c r="G18" s="49">
        <v>4.9547554350614185</v>
      </c>
      <c r="H18" s="49">
        <v>1.5280890307554158</v>
      </c>
      <c r="I18" s="49">
        <v>1.9010682339797522</v>
      </c>
      <c r="J18" s="49">
        <v>1.6052764914465136</v>
      </c>
      <c r="K18" s="49">
        <v>1.8287025718330099</v>
      </c>
      <c r="L18" s="49">
        <v>2.1503809152330411</v>
      </c>
      <c r="M18" s="49">
        <v>1.5629554462311881</v>
      </c>
      <c r="N18" s="49">
        <v>1.1339480920776053</v>
      </c>
      <c r="O18" s="45">
        <f t="shared" si="2"/>
        <v>1.0355395133907217</v>
      </c>
      <c r="P18" s="50">
        <f t="shared" si="0"/>
        <v>-0.27448469832461575</v>
      </c>
      <c r="Q18" s="50">
        <f t="shared" si="1"/>
        <v>-0.29361197393739602</v>
      </c>
      <c r="R18" s="55"/>
      <c r="S18" s="242"/>
      <c r="T18" s="242"/>
      <c r="U18" s="242"/>
      <c r="V18" s="242"/>
      <c r="W18" s="242"/>
      <c r="X18" s="242"/>
      <c r="Y18" s="242"/>
      <c r="Z18" s="242"/>
      <c r="AA18" s="55"/>
      <c r="AB18" s="55"/>
      <c r="AC18" s="55"/>
      <c r="AD18" s="55"/>
      <c r="AE18" s="55"/>
      <c r="AF18" s="55"/>
      <c r="AG18" s="55"/>
    </row>
    <row r="19" spans="1:44" s="48" customFormat="1" ht="35.25" customHeight="1" x14ac:dyDescent="0.25">
      <c r="A19" s="318" t="s">
        <v>48</v>
      </c>
      <c r="B19" s="295" t="s">
        <v>164</v>
      </c>
      <c r="C19" s="392">
        <v>5.7339312985472874</v>
      </c>
      <c r="D19" s="392">
        <v>5.3775656803430349</v>
      </c>
      <c r="E19" s="392">
        <v>3.1348226683616098</v>
      </c>
      <c r="F19" s="392">
        <v>5.5921228827550253</v>
      </c>
      <c r="G19" s="392">
        <v>5.7486463105993675</v>
      </c>
      <c r="H19" s="392">
        <v>6.3278735899090801</v>
      </c>
      <c r="I19" s="392">
        <v>4.1575361631403274</v>
      </c>
      <c r="J19" s="392">
        <v>5.8872953835534867</v>
      </c>
      <c r="K19" s="392">
        <v>6.4090563905997682</v>
      </c>
      <c r="L19" s="392">
        <v>7.7552773367718721</v>
      </c>
      <c r="M19" s="392">
        <v>3.2720083987271789</v>
      </c>
      <c r="N19" s="392">
        <v>1.0139230064012965</v>
      </c>
      <c r="O19" s="45">
        <f t="shared" si="2"/>
        <v>0.92593068765673192</v>
      </c>
      <c r="P19" s="50">
        <f t="shared" si="0"/>
        <v>-0.69012212597140166</v>
      </c>
      <c r="Q19" s="50">
        <f t="shared" si="1"/>
        <v>-0.82777779262889517</v>
      </c>
      <c r="R19" s="55"/>
      <c r="S19" s="242"/>
      <c r="T19" s="242"/>
      <c r="U19" s="242"/>
      <c r="V19" s="242"/>
      <c r="W19" s="242"/>
      <c r="X19" s="242"/>
      <c r="Y19" s="242"/>
      <c r="Z19" s="242"/>
      <c r="AA19" s="55"/>
      <c r="AB19" s="55"/>
      <c r="AC19" s="55"/>
      <c r="AD19" s="55"/>
      <c r="AE19" s="55"/>
      <c r="AF19" s="55"/>
      <c r="AG19" s="55"/>
    </row>
    <row r="20" spans="1:44" s="48" customFormat="1" x14ac:dyDescent="0.25">
      <c r="A20" s="30" t="s">
        <v>199</v>
      </c>
      <c r="B20" s="30" t="s">
        <v>200</v>
      </c>
      <c r="C20" s="49">
        <v>0.34489451954329509</v>
      </c>
      <c r="D20" s="49">
        <v>1.0957298327710399</v>
      </c>
      <c r="E20" s="49">
        <v>0.16998921221977734</v>
      </c>
      <c r="F20" s="49">
        <v>0.2113648122638252</v>
      </c>
      <c r="G20" s="49">
        <v>0.58085454096679778</v>
      </c>
      <c r="H20" s="49">
        <v>0.58306333255330245</v>
      </c>
      <c r="I20" s="49">
        <v>0.80326661650376852</v>
      </c>
      <c r="J20" s="49">
        <v>0.51116307616266543</v>
      </c>
      <c r="K20" s="49">
        <v>0.3327999352599974</v>
      </c>
      <c r="L20" s="49">
        <v>0.76755118121184018</v>
      </c>
      <c r="M20" s="49">
        <v>6.8091978177591023E-2</v>
      </c>
      <c r="N20" s="49">
        <v>0.52930007948219793</v>
      </c>
      <c r="O20" s="45">
        <f t="shared" si="2"/>
        <v>0.48336528856486127</v>
      </c>
      <c r="P20" s="50">
        <f t="shared" si="0"/>
        <v>6.773310361195966</v>
      </c>
      <c r="Q20" s="50">
        <f t="shared" si="1"/>
        <v>3.5481833812583297E-2</v>
      </c>
      <c r="R20" s="55"/>
      <c r="S20" s="242"/>
      <c r="T20" s="242"/>
      <c r="U20" s="242"/>
      <c r="V20" s="242"/>
      <c r="W20" s="242"/>
      <c r="X20" s="242"/>
      <c r="Y20" s="242"/>
      <c r="Z20" s="242"/>
      <c r="AA20" s="55"/>
      <c r="AB20" s="55"/>
      <c r="AC20" s="55"/>
      <c r="AD20" s="55"/>
      <c r="AE20" s="55"/>
      <c r="AF20" s="55"/>
      <c r="AG20" s="55"/>
    </row>
    <row r="21" spans="1:44" s="48" customFormat="1" x14ac:dyDescent="0.25">
      <c r="A21" s="30">
        <v>61103000</v>
      </c>
      <c r="B21" s="30" t="s">
        <v>201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5.9829918610493009E-6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0.52586578841377063</v>
      </c>
      <c r="O21" s="45">
        <f t="shared" si="2"/>
        <v>0.48022903909569431</v>
      </c>
      <c r="P21" s="50">
        <v>0</v>
      </c>
      <c r="Q21" s="50">
        <v>0</v>
      </c>
      <c r="R21" s="55"/>
      <c r="S21" s="242"/>
      <c r="T21" s="242"/>
      <c r="U21" s="242"/>
      <c r="V21" s="242"/>
      <c r="W21" s="242"/>
      <c r="X21" s="242"/>
      <c r="Y21" s="242"/>
      <c r="Z21" s="242"/>
      <c r="AA21" s="55"/>
      <c r="AB21" s="55"/>
      <c r="AC21" s="55"/>
      <c r="AD21" s="55"/>
      <c r="AE21" s="55"/>
      <c r="AF21" s="55"/>
      <c r="AG21" s="55"/>
    </row>
    <row r="22" spans="1:44" s="48" customFormat="1" x14ac:dyDescent="0.25">
      <c r="A22" s="274" t="s">
        <v>162</v>
      </c>
      <c r="B22" s="26" t="s">
        <v>163</v>
      </c>
      <c r="C22" s="49">
        <v>0</v>
      </c>
      <c r="D22" s="49">
        <v>0</v>
      </c>
      <c r="E22" s="49">
        <v>0</v>
      </c>
      <c r="F22" s="49">
        <v>0.16630841974164398</v>
      </c>
      <c r="G22" s="49">
        <v>0.52121802091942881</v>
      </c>
      <c r="H22" s="49">
        <v>0.43838216550679088</v>
      </c>
      <c r="I22" s="49">
        <v>0.38539700284130091</v>
      </c>
      <c r="J22" s="49">
        <v>0.33222215244694669</v>
      </c>
      <c r="K22" s="49">
        <v>0.51496053970730515</v>
      </c>
      <c r="L22" s="49">
        <v>0.71097473792563948</v>
      </c>
      <c r="M22" s="49">
        <v>0.65000500623373447</v>
      </c>
      <c r="N22" s="49">
        <v>0.47364740496578561</v>
      </c>
      <c r="O22" s="45">
        <f t="shared" si="2"/>
        <v>0.43254237710157911</v>
      </c>
      <c r="P22" s="50">
        <f t="shared" si="0"/>
        <v>-0.2713172969079144</v>
      </c>
      <c r="Q22" s="50">
        <f t="shared" si="1"/>
        <v>0.42569482943020609</v>
      </c>
      <c r="R22" s="55"/>
      <c r="S22" s="242"/>
      <c r="T22" s="242"/>
      <c r="U22" s="242"/>
      <c r="V22" s="242"/>
      <c r="W22" s="242"/>
      <c r="X22" s="242"/>
      <c r="Y22" s="242"/>
      <c r="Z22" s="242"/>
      <c r="AA22" s="55"/>
      <c r="AB22" s="55"/>
      <c r="AC22" s="55"/>
      <c r="AD22" s="55"/>
      <c r="AE22" s="55"/>
      <c r="AF22" s="55"/>
      <c r="AG22" s="55"/>
    </row>
    <row r="23" spans="1:44" s="48" customFormat="1" x14ac:dyDescent="0.25">
      <c r="A23" s="257" t="s">
        <v>202</v>
      </c>
      <c r="B23" s="30" t="s">
        <v>203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0.17214262065801844</v>
      </c>
      <c r="K23" s="49">
        <v>0</v>
      </c>
      <c r="L23" s="49">
        <v>0</v>
      </c>
      <c r="M23" s="49">
        <v>0.1595541918953568</v>
      </c>
      <c r="N23" s="49">
        <v>0.41554657904878134</v>
      </c>
      <c r="O23" s="45">
        <f t="shared" si="2"/>
        <v>0.37948377466814781</v>
      </c>
      <c r="P23" s="50">
        <f t="shared" si="0"/>
        <v>1.6044228240729423</v>
      </c>
      <c r="Q23" s="50">
        <f t="shared" si="1"/>
        <v>1.4139668459812373</v>
      </c>
      <c r="R23" s="55"/>
      <c r="S23" s="242"/>
      <c r="T23" s="242"/>
      <c r="U23" s="242"/>
      <c r="V23" s="242"/>
      <c r="W23" s="242"/>
      <c r="X23" s="242"/>
      <c r="Y23" s="242"/>
      <c r="Z23" s="242"/>
      <c r="AA23" s="55"/>
      <c r="AB23" s="55"/>
      <c r="AC23" s="55"/>
      <c r="AD23" s="55"/>
      <c r="AE23" s="55"/>
      <c r="AF23" s="55"/>
      <c r="AG23" s="55"/>
    </row>
    <row r="24" spans="1:44" s="48" customFormat="1" x14ac:dyDescent="0.25">
      <c r="A24" s="348" t="s">
        <v>204</v>
      </c>
      <c r="B24" s="349" t="s">
        <v>205</v>
      </c>
      <c r="C24" s="304">
        <v>0.35772366205609257</v>
      </c>
      <c r="D24" s="304">
        <v>0.58368531040393212</v>
      </c>
      <c r="E24" s="304">
        <v>0.62832102123624889</v>
      </c>
      <c r="F24" s="304">
        <v>0.70414946340719842</v>
      </c>
      <c r="G24" s="304">
        <v>0.109896137116114</v>
      </c>
      <c r="H24" s="304">
        <v>6.4016095759405089E-2</v>
      </c>
      <c r="I24" s="304">
        <v>0.65596057517699058</v>
      </c>
      <c r="J24" s="304">
        <v>0.97282782784468513</v>
      </c>
      <c r="K24" s="304">
        <v>0.43918475387493983</v>
      </c>
      <c r="L24" s="304">
        <v>0.38972596244241986</v>
      </c>
      <c r="M24" s="304">
        <v>0.39326020506354575</v>
      </c>
      <c r="N24" s="304">
        <v>0.39688749632952153</v>
      </c>
      <c r="O24" s="45">
        <f t="shared" si="2"/>
        <v>0.36244400223551587</v>
      </c>
      <c r="P24" s="50">
        <f t="shared" si="0"/>
        <v>9.2236418006994558E-3</v>
      </c>
      <c r="Q24" s="50">
        <f t="shared" si="1"/>
        <v>-0.59202699083060584</v>
      </c>
      <c r="R24" s="55"/>
      <c r="S24" s="242"/>
      <c r="T24" s="242"/>
      <c r="U24" s="242"/>
      <c r="V24" s="242"/>
      <c r="W24" s="242"/>
      <c r="X24" s="242"/>
      <c r="Y24" s="242"/>
      <c r="Z24" s="242"/>
      <c r="AA24" s="55"/>
      <c r="AB24" s="55"/>
      <c r="AC24" s="55"/>
      <c r="AD24" s="55"/>
      <c r="AE24" s="55"/>
      <c r="AF24" s="55"/>
      <c r="AG24" s="55"/>
    </row>
    <row r="25" spans="1:44" s="48" customFormat="1" x14ac:dyDescent="0.25">
      <c r="A25" s="282" t="s">
        <v>149</v>
      </c>
      <c r="B25" s="30" t="s">
        <v>161</v>
      </c>
      <c r="C25" s="304">
        <v>0.55214844945152686</v>
      </c>
      <c r="D25" s="304">
        <v>0.5663747834003936</v>
      </c>
      <c r="E25" s="304">
        <v>0.77114983562004125</v>
      </c>
      <c r="F25" s="304">
        <v>0.70395213462318262</v>
      </c>
      <c r="G25" s="304">
        <v>0.73741195314503949</v>
      </c>
      <c r="H25" s="304">
        <v>0.64365959703670439</v>
      </c>
      <c r="I25" s="304">
        <v>0.70263141568508458</v>
      </c>
      <c r="J25" s="304">
        <v>0.68819492204417498</v>
      </c>
      <c r="K25" s="304">
        <v>2.4430387798990894</v>
      </c>
      <c r="L25" s="304">
        <v>0.75598188329390903</v>
      </c>
      <c r="M25" s="304">
        <v>0.49215120169122584</v>
      </c>
      <c r="N25" s="304">
        <v>0.34565421393181306</v>
      </c>
      <c r="O25" s="45">
        <f t="shared" si="2"/>
        <v>0.31565695025827112</v>
      </c>
      <c r="P25" s="50">
        <f t="shared" si="0"/>
        <v>-0.29766662614251738</v>
      </c>
      <c r="Q25" s="50">
        <f t="shared" si="1"/>
        <v>-0.49773791863342809</v>
      </c>
      <c r="R25" s="55"/>
      <c r="S25" s="242"/>
      <c r="T25" s="242"/>
      <c r="U25" s="242"/>
      <c r="V25" s="242"/>
      <c r="W25" s="242"/>
      <c r="X25" s="242"/>
      <c r="Y25" s="242"/>
      <c r="Z25" s="242"/>
      <c r="AA25" s="55"/>
      <c r="AB25" s="55"/>
      <c r="AC25" s="55"/>
      <c r="AD25" s="55"/>
      <c r="AE25" s="55"/>
      <c r="AF25" s="55"/>
      <c r="AG25" s="55"/>
    </row>
    <row r="26" spans="1:44" s="48" customFormat="1" x14ac:dyDescent="0.25">
      <c r="A26" s="282" t="s">
        <v>206</v>
      </c>
      <c r="B26" s="30" t="s">
        <v>207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0.19771319561195549</v>
      </c>
      <c r="L26" s="304">
        <v>0.3161110418061599</v>
      </c>
      <c r="M26" s="304">
        <v>0.3698248226440809</v>
      </c>
      <c r="N26" s="304">
        <v>0.33471793125217975</v>
      </c>
      <c r="O26" s="45">
        <f t="shared" si="2"/>
        <v>0.30566976219958192</v>
      </c>
      <c r="P26" s="50">
        <f t="shared" si="0"/>
        <v>-9.4928434335214917E-2</v>
      </c>
      <c r="Q26" s="50">
        <v>0</v>
      </c>
      <c r="R26" s="55"/>
      <c r="S26" s="242"/>
      <c r="T26" s="242"/>
      <c r="U26" s="242"/>
      <c r="V26" s="242"/>
      <c r="W26" s="242"/>
      <c r="X26" s="242"/>
      <c r="Y26" s="242"/>
      <c r="Z26" s="242"/>
      <c r="AA26" s="55"/>
      <c r="AB26" s="55"/>
      <c r="AC26" s="55"/>
      <c r="AD26" s="55"/>
      <c r="AE26" s="55"/>
      <c r="AF26" s="55"/>
      <c r="AG26" s="55"/>
    </row>
    <row r="27" spans="1:44" s="48" customFormat="1" x14ac:dyDescent="0.25">
      <c r="A27" s="319" t="s">
        <v>8</v>
      </c>
      <c r="B27" s="51" t="s">
        <v>81</v>
      </c>
      <c r="C27" s="52">
        <v>1.6894613029365515</v>
      </c>
      <c r="D27" s="52">
        <v>2.2247631563364192</v>
      </c>
      <c r="E27" s="52">
        <v>1.124634034717972</v>
      </c>
      <c r="F27" s="52">
        <v>0.45683755234557538</v>
      </c>
      <c r="G27" s="52">
        <v>0.59627103957457239</v>
      </c>
      <c r="H27" s="52">
        <v>0.33904494653137096</v>
      </c>
      <c r="I27" s="52">
        <v>0.77937982442381992</v>
      </c>
      <c r="J27" s="52">
        <v>0.20031975301135094</v>
      </c>
      <c r="K27" s="52">
        <v>0.22608865233086667</v>
      </c>
      <c r="L27" s="52">
        <v>3.9136731166183686E-2</v>
      </c>
      <c r="M27" s="52">
        <v>0.21454456606902206</v>
      </c>
      <c r="N27" s="52">
        <v>0.33255651830166977</v>
      </c>
      <c r="O27" s="53">
        <f t="shared" si="2"/>
        <v>0.30369592536291801</v>
      </c>
      <c r="P27" s="52">
        <f t="shared" si="0"/>
        <v>0.55005798746112999</v>
      </c>
      <c r="Q27" s="52">
        <f t="shared" si="1"/>
        <v>0.66012843617486761</v>
      </c>
      <c r="R27" s="55"/>
      <c r="S27" s="242"/>
      <c r="T27" s="242"/>
      <c r="U27" s="242"/>
      <c r="V27" s="242"/>
      <c r="W27" s="242"/>
      <c r="X27" s="242"/>
      <c r="Y27" s="242"/>
      <c r="Z27" s="242"/>
      <c r="AA27" s="55"/>
      <c r="AB27" s="55"/>
      <c r="AC27" s="55"/>
      <c r="AD27" s="55"/>
      <c r="AE27" s="55"/>
      <c r="AF27" s="55"/>
      <c r="AG27" s="55"/>
    </row>
    <row r="28" spans="1:44" s="48" customFormat="1" x14ac:dyDescent="0.25">
      <c r="A28" s="252" t="s">
        <v>154</v>
      </c>
      <c r="B28" s="26"/>
      <c r="M28" s="46"/>
      <c r="N28" s="46"/>
      <c r="O28" s="46"/>
      <c r="R28" s="55"/>
      <c r="S28" s="242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</row>
    <row r="29" spans="1:44" s="48" customForma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46"/>
      <c r="N29" s="46"/>
      <c r="O29" s="46"/>
      <c r="P29" s="50"/>
      <c r="Q29" s="50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</row>
    <row r="30" spans="1:44" x14ac:dyDescent="0.25">
      <c r="A30" s="282"/>
      <c r="B30" s="30"/>
      <c r="C30" s="30"/>
      <c r="D30" s="30"/>
      <c r="E30" s="30"/>
      <c r="F30" s="30"/>
      <c r="G30" s="30"/>
      <c r="H30" s="30"/>
      <c r="I30" s="30"/>
      <c r="J30" s="30"/>
      <c r="K30" s="60"/>
      <c r="L30" s="60"/>
      <c r="M30" s="60"/>
      <c r="N30" s="60"/>
      <c r="O30" s="30"/>
      <c r="P30" s="271"/>
      <c r="Q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 spans="1:44" x14ac:dyDescent="0.25">
      <c r="A31" s="282"/>
      <c r="B31" s="30"/>
      <c r="C31" s="30"/>
      <c r="D31" s="30"/>
      <c r="E31" s="30"/>
      <c r="F31" s="30"/>
      <c r="G31" s="30"/>
      <c r="H31" s="30"/>
      <c r="I31" s="30"/>
      <c r="J31" s="30"/>
      <c r="K31" s="60"/>
      <c r="L31" s="60"/>
      <c r="M31" s="60"/>
      <c r="N31" s="60"/>
      <c r="O31" s="30"/>
      <c r="P31" s="271"/>
      <c r="Q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1:44" x14ac:dyDescent="0.25">
      <c r="A32" s="282"/>
      <c r="B32" s="30"/>
      <c r="C32" s="30"/>
      <c r="D32" s="30"/>
      <c r="E32" s="30"/>
      <c r="F32" s="30"/>
      <c r="G32" s="30"/>
      <c r="H32" s="30"/>
      <c r="I32" s="30"/>
      <c r="J32" s="30"/>
      <c r="K32" s="60"/>
      <c r="L32" s="60"/>
      <c r="M32" s="60"/>
      <c r="N32" s="60"/>
      <c r="O32" s="30"/>
      <c r="P32" s="271"/>
      <c r="Q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 spans="1:44" x14ac:dyDescent="0.25">
      <c r="A33" s="282"/>
      <c r="B33" s="30"/>
      <c r="C33" s="30"/>
      <c r="D33" s="30"/>
      <c r="E33" s="30"/>
      <c r="F33" s="30"/>
      <c r="G33" s="30"/>
      <c r="H33" s="30"/>
      <c r="I33" s="30"/>
      <c r="J33" s="30"/>
      <c r="K33" s="60"/>
      <c r="L33" s="60"/>
      <c r="M33" s="60"/>
      <c r="N33" s="60"/>
      <c r="O33" s="30"/>
      <c r="P33" s="271"/>
      <c r="Q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1:44" x14ac:dyDescent="0.25">
      <c r="A34" s="282"/>
      <c r="B34" s="30"/>
      <c r="C34" s="30"/>
      <c r="D34" s="30"/>
      <c r="E34" s="30"/>
      <c r="F34" s="30"/>
      <c r="G34" s="30"/>
      <c r="H34" s="30"/>
      <c r="I34" s="30"/>
      <c r="J34" s="30"/>
      <c r="K34" s="60"/>
      <c r="L34" s="60"/>
      <c r="M34" s="60"/>
      <c r="N34" s="60"/>
      <c r="O34" s="30"/>
      <c r="P34" s="271"/>
      <c r="Q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 spans="1:44" x14ac:dyDescent="0.25">
      <c r="A35" s="282"/>
      <c r="B35" s="30"/>
      <c r="C35" s="30"/>
      <c r="D35" s="30"/>
      <c r="E35" s="30"/>
      <c r="F35" s="30"/>
      <c r="G35" s="30"/>
      <c r="H35" s="30"/>
      <c r="I35" s="30"/>
      <c r="J35" s="30"/>
      <c r="K35" s="60"/>
      <c r="L35" s="60"/>
      <c r="M35" s="60"/>
      <c r="N35" s="60"/>
      <c r="O35" s="30"/>
      <c r="P35" s="271"/>
      <c r="Q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1:44" x14ac:dyDescent="0.25">
      <c r="A36" s="282"/>
      <c r="B36" s="30"/>
      <c r="C36" s="30"/>
      <c r="D36" s="30"/>
      <c r="E36" s="30"/>
      <c r="F36" s="30"/>
      <c r="G36" s="30"/>
      <c r="H36" s="30"/>
      <c r="I36" s="30"/>
      <c r="J36" s="30"/>
      <c r="K36" s="60"/>
      <c r="L36" s="60"/>
      <c r="M36" s="60"/>
      <c r="N36" s="60"/>
      <c r="O36" s="30"/>
      <c r="P36" s="271"/>
      <c r="Q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 spans="1:44" x14ac:dyDescent="0.25">
      <c r="A37" s="282"/>
      <c r="B37" s="30"/>
      <c r="C37" s="30"/>
      <c r="D37" s="30"/>
      <c r="E37" s="30"/>
      <c r="F37" s="30"/>
      <c r="G37" s="30"/>
      <c r="H37" s="30"/>
      <c r="I37" s="30"/>
      <c r="J37" s="30"/>
      <c r="K37" s="60"/>
      <c r="L37" s="60"/>
      <c r="M37" s="60"/>
      <c r="N37" s="60"/>
      <c r="O37" s="30"/>
      <c r="P37" s="271"/>
      <c r="Q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1:44" x14ac:dyDescent="0.25">
      <c r="A38" s="282"/>
      <c r="B38" s="30"/>
      <c r="C38" s="30"/>
      <c r="D38" s="30"/>
      <c r="E38" s="30"/>
      <c r="F38" s="30"/>
      <c r="G38" s="30"/>
      <c r="H38" s="30"/>
      <c r="I38" s="30"/>
      <c r="J38" s="30"/>
      <c r="K38" s="60"/>
      <c r="L38" s="60"/>
      <c r="M38" s="60"/>
      <c r="N38" s="60"/>
      <c r="O38" s="30"/>
      <c r="P38" s="271"/>
      <c r="Q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pans="1:44" x14ac:dyDescent="0.25">
      <c r="A39" s="282"/>
      <c r="B39" s="30"/>
      <c r="C39" s="30"/>
      <c r="D39" s="30"/>
      <c r="E39" s="30"/>
      <c r="F39" s="30"/>
      <c r="G39" s="30"/>
      <c r="H39" s="30"/>
      <c r="I39" s="30"/>
      <c r="J39" s="30"/>
      <c r="K39" s="60"/>
      <c r="L39" s="60"/>
      <c r="M39" s="60"/>
      <c r="N39" s="60"/>
      <c r="O39" s="30"/>
      <c r="P39" s="271"/>
      <c r="Q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x14ac:dyDescent="0.25">
      <c r="A40" s="282"/>
      <c r="B40" s="30"/>
      <c r="C40" s="30"/>
      <c r="D40" s="30"/>
      <c r="E40" s="30"/>
      <c r="F40" s="30"/>
      <c r="G40" s="30"/>
      <c r="H40" s="30"/>
      <c r="I40" s="30"/>
      <c r="J40" s="30"/>
      <c r="K40" s="60"/>
      <c r="L40" s="60"/>
      <c r="M40" s="60"/>
      <c r="N40" s="60"/>
      <c r="O40" s="30"/>
      <c r="P40" s="271"/>
      <c r="Q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 spans="1:44" x14ac:dyDescent="0.25">
      <c r="A41" s="282"/>
      <c r="B41" s="30"/>
      <c r="C41" s="30"/>
      <c r="D41" s="30"/>
      <c r="E41" s="30"/>
      <c r="F41" s="30"/>
      <c r="G41" s="30"/>
      <c r="H41" s="30"/>
      <c r="I41" s="30"/>
      <c r="J41" s="30"/>
      <c r="K41" s="60"/>
      <c r="L41" s="60"/>
      <c r="M41" s="60"/>
      <c r="N41" s="60"/>
      <c r="O41" s="30"/>
      <c r="P41" s="271"/>
      <c r="Q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x14ac:dyDescent="0.25">
      <c r="A42" s="282"/>
      <c r="B42" s="30"/>
      <c r="C42" s="30"/>
      <c r="D42" s="30"/>
      <c r="E42" s="30"/>
      <c r="F42" s="30"/>
      <c r="G42" s="30"/>
      <c r="H42" s="30"/>
      <c r="I42" s="30"/>
      <c r="J42" s="30"/>
      <c r="K42" s="60"/>
      <c r="L42" s="60"/>
      <c r="M42" s="60"/>
      <c r="N42" s="60"/>
      <c r="O42" s="30"/>
      <c r="P42" s="271"/>
      <c r="Q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x14ac:dyDescent="0.25">
      <c r="A43" s="282"/>
      <c r="B43" s="30"/>
      <c r="C43" s="30"/>
      <c r="D43" s="30"/>
      <c r="E43" s="30"/>
      <c r="F43" s="30"/>
      <c r="G43" s="30"/>
      <c r="H43" s="30"/>
      <c r="I43" s="30"/>
      <c r="J43" s="30"/>
      <c r="K43" s="60"/>
      <c r="L43" s="60"/>
      <c r="M43" s="60"/>
      <c r="N43" s="60"/>
      <c r="O43" s="30"/>
      <c r="P43" s="271"/>
      <c r="Q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x14ac:dyDescent="0.25">
      <c r="A44" s="282"/>
      <c r="B44" s="30"/>
      <c r="C44" s="30"/>
      <c r="D44" s="30"/>
      <c r="E44" s="30"/>
      <c r="F44" s="30"/>
      <c r="G44" s="30"/>
      <c r="H44" s="30"/>
      <c r="I44" s="30"/>
      <c r="J44" s="30"/>
      <c r="K44" s="60"/>
      <c r="L44" s="60"/>
      <c r="M44" s="60"/>
      <c r="N44" s="60"/>
      <c r="O44" s="30"/>
      <c r="P44" s="271"/>
      <c r="Q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</row>
    <row r="45" spans="1:44" x14ac:dyDescent="0.25">
      <c r="A45" s="282"/>
      <c r="B45" s="30"/>
      <c r="C45" s="30"/>
      <c r="D45" s="30"/>
      <c r="E45" s="30"/>
      <c r="F45" s="30"/>
      <c r="G45" s="30"/>
      <c r="H45" s="30"/>
      <c r="I45" s="30"/>
      <c r="J45" s="30"/>
      <c r="K45" s="60"/>
      <c r="L45" s="60"/>
      <c r="M45" s="60"/>
      <c r="N45" s="60"/>
      <c r="O45" s="30"/>
      <c r="P45" s="271"/>
      <c r="Q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1:44" x14ac:dyDescent="0.25">
      <c r="A46" s="282"/>
      <c r="B46" s="30"/>
      <c r="C46" s="30"/>
      <c r="D46" s="30"/>
      <c r="E46" s="30"/>
      <c r="F46" s="30"/>
      <c r="G46" s="30"/>
      <c r="H46" s="30"/>
      <c r="I46" s="30"/>
      <c r="J46" s="30"/>
      <c r="K46" s="60"/>
      <c r="L46" s="60"/>
      <c r="M46" s="60"/>
      <c r="N46" s="60"/>
      <c r="O46" s="30"/>
      <c r="P46" s="271"/>
      <c r="Q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 spans="1:44" x14ac:dyDescent="0.25">
      <c r="A47" s="282"/>
      <c r="B47" s="30"/>
      <c r="C47" s="30"/>
      <c r="D47" s="30"/>
      <c r="E47" s="30"/>
      <c r="F47" s="30"/>
      <c r="G47" s="30"/>
      <c r="H47" s="30"/>
      <c r="I47" s="30"/>
      <c r="J47" s="30"/>
      <c r="K47" s="60"/>
      <c r="L47" s="60"/>
      <c r="M47" s="60"/>
      <c r="N47" s="60"/>
      <c r="O47" s="30"/>
      <c r="P47" s="271"/>
      <c r="Q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 spans="1:44" x14ac:dyDescent="0.25">
      <c r="A48" s="282"/>
      <c r="B48" s="30"/>
      <c r="C48" s="30"/>
      <c r="D48" s="30"/>
      <c r="E48" s="30"/>
      <c r="F48" s="30"/>
      <c r="G48" s="30"/>
      <c r="H48" s="30"/>
      <c r="I48" s="30"/>
      <c r="J48" s="30"/>
      <c r="K48" s="60"/>
      <c r="L48" s="60"/>
      <c r="M48" s="60"/>
      <c r="N48" s="60"/>
      <c r="O48" s="30"/>
      <c r="P48" s="271"/>
      <c r="Q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</row>
    <row r="49" spans="1:44" x14ac:dyDescent="0.25">
      <c r="A49" s="282"/>
      <c r="B49" s="30"/>
      <c r="C49" s="30"/>
      <c r="D49" s="30"/>
      <c r="E49" s="30"/>
      <c r="F49" s="30"/>
      <c r="G49" s="30"/>
      <c r="H49" s="30"/>
      <c r="I49" s="30"/>
      <c r="J49" s="30"/>
      <c r="K49" s="60"/>
      <c r="L49" s="60"/>
      <c r="M49" s="60"/>
      <c r="N49" s="60"/>
      <c r="O49" s="30"/>
      <c r="P49" s="271"/>
      <c r="Q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 spans="1:44" x14ac:dyDescent="0.25">
      <c r="A50" s="282"/>
      <c r="B50" s="30"/>
      <c r="C50" s="30"/>
      <c r="D50" s="30"/>
      <c r="E50" s="30"/>
      <c r="F50" s="30"/>
      <c r="G50" s="30"/>
      <c r="H50" s="30"/>
      <c r="I50" s="30"/>
      <c r="J50" s="30"/>
      <c r="K50" s="60"/>
      <c r="L50" s="60"/>
      <c r="M50" s="60"/>
      <c r="N50" s="60"/>
      <c r="O50" s="30"/>
      <c r="P50" s="271"/>
      <c r="Q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</row>
    <row r="51" spans="1:44" x14ac:dyDescent="0.25">
      <c r="A51" s="282"/>
      <c r="B51" s="30"/>
      <c r="C51" s="30"/>
      <c r="D51" s="30"/>
      <c r="E51" s="30"/>
      <c r="F51" s="30"/>
      <c r="G51" s="30"/>
      <c r="H51" s="30"/>
      <c r="I51" s="30"/>
      <c r="J51" s="30"/>
      <c r="K51" s="60"/>
      <c r="L51" s="60"/>
      <c r="M51" s="60"/>
      <c r="N51" s="60"/>
      <c r="O51" s="30"/>
      <c r="P51" s="271"/>
      <c r="Q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1:44" x14ac:dyDescent="0.25">
      <c r="A52" s="282"/>
      <c r="B52" s="30"/>
      <c r="C52" s="30"/>
      <c r="D52" s="30"/>
      <c r="E52" s="30"/>
      <c r="F52" s="30"/>
      <c r="G52" s="30"/>
      <c r="H52" s="30"/>
      <c r="I52" s="30"/>
      <c r="J52" s="30"/>
      <c r="K52" s="60"/>
      <c r="L52" s="60"/>
      <c r="M52" s="60"/>
      <c r="N52" s="60"/>
      <c r="O52" s="30"/>
      <c r="P52" s="271"/>
      <c r="Q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</row>
    <row r="53" spans="1:44" x14ac:dyDescent="0.25">
      <c r="A53" s="282"/>
      <c r="B53" s="30"/>
      <c r="C53" s="30"/>
      <c r="D53" s="30"/>
      <c r="E53" s="30"/>
      <c r="F53" s="30"/>
      <c r="G53" s="30"/>
      <c r="H53" s="30"/>
      <c r="I53" s="30"/>
      <c r="J53" s="30"/>
      <c r="K53" s="60"/>
      <c r="L53" s="60"/>
      <c r="M53" s="60"/>
      <c r="N53" s="60"/>
      <c r="O53" s="30"/>
      <c r="P53" s="271"/>
      <c r="Q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 spans="1:44" x14ac:dyDescent="0.25">
      <c r="A54" s="282"/>
      <c r="B54" s="30"/>
      <c r="C54" s="30"/>
      <c r="D54" s="30"/>
      <c r="E54" s="30"/>
      <c r="F54" s="30"/>
      <c r="G54" s="30"/>
      <c r="H54" s="30"/>
      <c r="I54" s="30"/>
      <c r="J54" s="30"/>
      <c r="K54" s="60"/>
      <c r="L54" s="60"/>
      <c r="M54" s="60"/>
      <c r="N54" s="60"/>
      <c r="O54" s="30"/>
      <c r="P54" s="271"/>
      <c r="Q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</row>
    <row r="55" spans="1:44" x14ac:dyDescent="0.25">
      <c r="A55" s="282"/>
      <c r="B55" s="30"/>
      <c r="C55" s="30"/>
      <c r="D55" s="30"/>
      <c r="E55" s="30"/>
      <c r="F55" s="30"/>
      <c r="G55" s="30"/>
      <c r="H55" s="30"/>
      <c r="I55" s="30"/>
      <c r="J55" s="30"/>
      <c r="K55" s="60"/>
      <c r="L55" s="60"/>
      <c r="M55" s="60"/>
      <c r="N55" s="60"/>
      <c r="O55" s="30"/>
      <c r="P55" s="271"/>
      <c r="Q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 spans="1:44" x14ac:dyDescent="0.25">
      <c r="A56" s="282"/>
      <c r="B56" s="30"/>
      <c r="C56" s="30"/>
      <c r="D56" s="30"/>
      <c r="E56" s="30"/>
      <c r="F56" s="30"/>
      <c r="G56" s="30"/>
      <c r="H56" s="30"/>
      <c r="I56" s="30"/>
      <c r="J56" s="30"/>
      <c r="K56" s="60"/>
      <c r="L56" s="60"/>
      <c r="M56" s="60"/>
      <c r="N56" s="60"/>
      <c r="O56" s="30"/>
      <c r="P56" s="271"/>
      <c r="Q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</row>
    <row r="57" spans="1:44" x14ac:dyDescent="0.25">
      <c r="A57" s="282"/>
      <c r="B57" s="30"/>
      <c r="C57" s="30"/>
      <c r="D57" s="30"/>
      <c r="E57" s="30"/>
      <c r="F57" s="30"/>
      <c r="G57" s="30"/>
      <c r="H57" s="30"/>
      <c r="I57" s="30"/>
      <c r="J57" s="30"/>
      <c r="K57" s="60"/>
      <c r="L57" s="60"/>
      <c r="M57" s="60"/>
      <c r="N57" s="60"/>
      <c r="O57" s="30"/>
      <c r="P57" s="271"/>
      <c r="Q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 spans="1:44" x14ac:dyDescent="0.25">
      <c r="A58" s="282"/>
      <c r="B58" s="30"/>
      <c r="C58" s="30"/>
      <c r="D58" s="30"/>
      <c r="E58" s="30"/>
      <c r="F58" s="30"/>
      <c r="G58" s="30"/>
      <c r="H58" s="30"/>
      <c r="I58" s="30"/>
      <c r="J58" s="30"/>
      <c r="K58" s="60"/>
      <c r="L58" s="60"/>
      <c r="M58" s="60"/>
      <c r="N58" s="60"/>
      <c r="O58" s="30"/>
      <c r="P58" s="271"/>
      <c r="Q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x14ac:dyDescent="0.25">
      <c r="A59" s="282"/>
      <c r="B59" s="30"/>
      <c r="C59" s="30"/>
      <c r="D59" s="30"/>
      <c r="E59" s="30"/>
      <c r="F59" s="30"/>
      <c r="G59" s="30"/>
      <c r="H59" s="30"/>
      <c r="I59" s="30"/>
      <c r="J59" s="30"/>
      <c r="K59" s="60"/>
      <c r="L59" s="60"/>
      <c r="M59" s="60"/>
      <c r="N59" s="60"/>
      <c r="O59" s="30"/>
      <c r="P59" s="271"/>
      <c r="Q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 spans="1:44" x14ac:dyDescent="0.25">
      <c r="A60" s="282"/>
      <c r="B60" s="30"/>
      <c r="C60" s="30"/>
      <c r="D60" s="30"/>
      <c r="E60" s="30"/>
      <c r="F60" s="30"/>
      <c r="G60" s="30"/>
      <c r="H60" s="30"/>
      <c r="I60" s="30"/>
      <c r="J60" s="30"/>
      <c r="K60" s="60"/>
      <c r="L60" s="60"/>
      <c r="M60" s="60"/>
      <c r="N60" s="60"/>
      <c r="O60" s="30"/>
      <c r="P60" s="271"/>
      <c r="Q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</row>
    <row r="61" spans="1:44" x14ac:dyDescent="0.25">
      <c r="A61" s="282"/>
      <c r="B61" s="30"/>
      <c r="C61" s="30"/>
      <c r="D61" s="30"/>
      <c r="E61" s="30"/>
      <c r="F61" s="30"/>
      <c r="G61" s="30"/>
      <c r="H61" s="30"/>
      <c r="I61" s="30"/>
      <c r="J61" s="30"/>
      <c r="K61" s="60"/>
      <c r="L61" s="60"/>
      <c r="M61" s="60"/>
      <c r="N61" s="60"/>
      <c r="O61" s="30"/>
      <c r="P61" s="271"/>
      <c r="Q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 spans="1:44" x14ac:dyDescent="0.25">
      <c r="A62" s="282"/>
      <c r="B62" s="30"/>
      <c r="C62" s="30"/>
      <c r="D62" s="30"/>
      <c r="E62" s="30"/>
      <c r="F62" s="30"/>
      <c r="G62" s="30"/>
      <c r="H62" s="30"/>
      <c r="I62" s="30"/>
      <c r="J62" s="30"/>
      <c r="K62" s="60"/>
      <c r="L62" s="60"/>
      <c r="M62" s="60"/>
      <c r="N62" s="60"/>
      <c r="O62" s="30"/>
      <c r="P62" s="271"/>
      <c r="Q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</row>
    <row r="63" spans="1:44" x14ac:dyDescent="0.25">
      <c r="A63" s="282"/>
      <c r="B63" s="30"/>
      <c r="C63" s="30"/>
      <c r="D63" s="30"/>
      <c r="E63" s="30"/>
      <c r="F63" s="30"/>
      <c r="G63" s="30"/>
      <c r="H63" s="30"/>
      <c r="I63" s="30"/>
      <c r="J63" s="30"/>
      <c r="K63" s="60"/>
      <c r="L63" s="60"/>
      <c r="M63" s="60"/>
      <c r="N63" s="60"/>
      <c r="O63" s="30"/>
      <c r="P63" s="271"/>
      <c r="Q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 spans="1:44" x14ac:dyDescent="0.25">
      <c r="A64" s="282"/>
      <c r="B64" s="30"/>
      <c r="C64" s="30"/>
      <c r="D64" s="30"/>
      <c r="E64" s="30"/>
      <c r="F64" s="30"/>
      <c r="G64" s="30"/>
      <c r="H64" s="30"/>
      <c r="I64" s="30"/>
      <c r="J64" s="30"/>
      <c r="K64" s="60"/>
      <c r="L64" s="60"/>
      <c r="M64" s="60"/>
      <c r="N64" s="60"/>
      <c r="O64" s="30"/>
      <c r="P64" s="271"/>
      <c r="Q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</row>
    <row r="65" spans="1:44" x14ac:dyDescent="0.25">
      <c r="A65" s="282"/>
      <c r="B65" s="30"/>
      <c r="C65" s="30"/>
      <c r="D65" s="30"/>
      <c r="E65" s="30"/>
      <c r="F65" s="30"/>
      <c r="G65" s="30"/>
      <c r="H65" s="30"/>
      <c r="I65" s="30"/>
      <c r="J65" s="30"/>
      <c r="K65" s="60"/>
      <c r="L65" s="60"/>
      <c r="M65" s="60"/>
      <c r="N65" s="60"/>
      <c r="O65" s="30"/>
      <c r="P65" s="271"/>
      <c r="Q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  <row r="66" spans="1:44" x14ac:dyDescent="0.25">
      <c r="A66" s="282"/>
      <c r="B66" s="30"/>
      <c r="C66" s="30"/>
      <c r="D66" s="30"/>
      <c r="E66" s="30"/>
      <c r="F66" s="30"/>
      <c r="G66" s="30"/>
      <c r="H66" s="30"/>
      <c r="I66" s="30"/>
      <c r="J66" s="30"/>
      <c r="K66" s="60"/>
      <c r="L66" s="60"/>
      <c r="M66" s="60"/>
      <c r="N66" s="60"/>
      <c r="O66" s="30"/>
      <c r="P66" s="271"/>
      <c r="Q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</row>
    <row r="67" spans="1:44" x14ac:dyDescent="0.25">
      <c r="A67" s="282"/>
      <c r="B67" s="30"/>
      <c r="C67" s="30"/>
      <c r="D67" s="30"/>
      <c r="E67" s="30"/>
      <c r="F67" s="30"/>
      <c r="G67" s="30"/>
      <c r="H67" s="30"/>
      <c r="I67" s="30"/>
      <c r="J67" s="30"/>
      <c r="K67" s="60"/>
      <c r="L67" s="60"/>
      <c r="M67" s="60"/>
      <c r="N67" s="60"/>
      <c r="O67" s="30"/>
      <c r="P67" s="271"/>
      <c r="Q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</row>
    <row r="68" spans="1:44" x14ac:dyDescent="0.25">
      <c r="A68" s="282"/>
      <c r="B68" s="30"/>
      <c r="C68" s="30"/>
      <c r="D68" s="30"/>
      <c r="E68" s="30"/>
      <c r="F68" s="30"/>
      <c r="G68" s="30"/>
      <c r="H68" s="30"/>
      <c r="I68" s="30"/>
      <c r="J68" s="30"/>
      <c r="K68" s="60"/>
      <c r="L68" s="60"/>
      <c r="M68" s="60"/>
      <c r="N68" s="60"/>
      <c r="O68" s="30"/>
      <c r="P68" s="271"/>
      <c r="Q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</row>
    <row r="69" spans="1:44" x14ac:dyDescent="0.25">
      <c r="A69" s="282"/>
      <c r="B69" s="30"/>
      <c r="C69" s="30"/>
      <c r="D69" s="30"/>
      <c r="E69" s="30"/>
      <c r="F69" s="30"/>
      <c r="G69" s="30"/>
      <c r="H69" s="30"/>
      <c r="I69" s="30"/>
      <c r="J69" s="30"/>
      <c r="K69" s="60"/>
      <c r="L69" s="60"/>
      <c r="M69" s="60"/>
      <c r="N69" s="60"/>
      <c r="O69" s="30"/>
      <c r="P69" s="271"/>
      <c r="Q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</row>
    <row r="70" spans="1:44" x14ac:dyDescent="0.25">
      <c r="A70" s="282"/>
      <c r="B70" s="30"/>
      <c r="C70" s="30"/>
      <c r="D70" s="30"/>
      <c r="E70" s="30"/>
      <c r="F70" s="30"/>
      <c r="G70" s="30"/>
      <c r="H70" s="30"/>
      <c r="I70" s="30"/>
      <c r="J70" s="30"/>
      <c r="K70" s="60"/>
      <c r="L70" s="60"/>
      <c r="M70" s="60"/>
      <c r="N70" s="60"/>
      <c r="O70" s="30"/>
      <c r="P70" s="271"/>
      <c r="Q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 spans="1:44" x14ac:dyDescent="0.25">
      <c r="A71" s="282"/>
      <c r="B71" s="30"/>
      <c r="C71" s="30"/>
      <c r="D71" s="30"/>
      <c r="E71" s="30"/>
      <c r="F71" s="30"/>
      <c r="G71" s="30"/>
      <c r="H71" s="30"/>
      <c r="I71" s="30"/>
      <c r="J71" s="30"/>
      <c r="K71" s="60"/>
      <c r="L71" s="60"/>
      <c r="M71" s="60"/>
      <c r="N71" s="60"/>
      <c r="O71" s="30"/>
      <c r="P71" s="271"/>
      <c r="Q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</row>
    <row r="72" spans="1:44" x14ac:dyDescent="0.25">
      <c r="A72" s="282"/>
      <c r="B72" s="30"/>
      <c r="C72" s="30"/>
      <c r="D72" s="30"/>
      <c r="E72" s="30"/>
      <c r="F72" s="30"/>
      <c r="G72" s="30"/>
      <c r="H72" s="30"/>
      <c r="I72" s="30"/>
      <c r="J72" s="30"/>
      <c r="K72" s="60"/>
      <c r="L72" s="60"/>
      <c r="M72" s="60"/>
      <c r="N72" s="60"/>
      <c r="O72" s="30"/>
      <c r="P72" s="271"/>
      <c r="Q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</row>
    <row r="73" spans="1:44" x14ac:dyDescent="0.25">
      <c r="A73" s="282"/>
      <c r="B73" s="30"/>
      <c r="C73" s="30"/>
      <c r="D73" s="30"/>
      <c r="E73" s="30"/>
      <c r="F73" s="30"/>
      <c r="G73" s="30"/>
      <c r="H73" s="30"/>
      <c r="I73" s="30"/>
      <c r="J73" s="30"/>
      <c r="K73" s="60"/>
      <c r="L73" s="60"/>
      <c r="M73" s="60"/>
      <c r="N73" s="60"/>
      <c r="O73" s="30"/>
      <c r="P73" s="271"/>
      <c r="Q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</row>
    <row r="74" spans="1:44" x14ac:dyDescent="0.25">
      <c r="A74" s="282"/>
      <c r="B74" s="30"/>
      <c r="C74" s="30"/>
      <c r="D74" s="30"/>
      <c r="E74" s="30"/>
      <c r="F74" s="30"/>
      <c r="G74" s="30"/>
      <c r="H74" s="30"/>
      <c r="I74" s="30"/>
      <c r="J74" s="30"/>
      <c r="K74" s="60"/>
      <c r="L74" s="60"/>
      <c r="M74" s="60"/>
      <c r="N74" s="60"/>
      <c r="O74" s="30"/>
      <c r="P74" s="271"/>
      <c r="Q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</row>
    <row r="75" spans="1:44" x14ac:dyDescent="0.25">
      <c r="A75" s="282"/>
      <c r="B75" s="30"/>
      <c r="C75" s="30"/>
      <c r="D75" s="30"/>
      <c r="E75" s="30"/>
      <c r="F75" s="30"/>
      <c r="G75" s="30"/>
      <c r="H75" s="30"/>
      <c r="I75" s="30"/>
      <c r="J75" s="30"/>
      <c r="K75" s="60"/>
      <c r="L75" s="60"/>
      <c r="M75" s="60"/>
      <c r="N75" s="60"/>
      <c r="O75" s="30"/>
      <c r="P75" s="271"/>
      <c r="Q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</row>
    <row r="76" spans="1:44" x14ac:dyDescent="0.25">
      <c r="A76" s="282"/>
      <c r="B76" s="30"/>
      <c r="C76" s="30"/>
      <c r="D76" s="30"/>
      <c r="E76" s="30"/>
      <c r="F76" s="30"/>
      <c r="G76" s="30"/>
      <c r="H76" s="30"/>
      <c r="I76" s="30"/>
      <c r="J76" s="30"/>
      <c r="K76" s="60"/>
      <c r="L76" s="60"/>
      <c r="M76" s="60"/>
      <c r="N76" s="60"/>
      <c r="O76" s="30"/>
      <c r="P76" s="271"/>
      <c r="Q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</row>
    <row r="77" spans="1:44" x14ac:dyDescent="0.25">
      <c r="A77" s="282"/>
      <c r="B77" s="30"/>
      <c r="C77" s="30"/>
      <c r="D77" s="30"/>
      <c r="E77" s="30"/>
      <c r="F77" s="30"/>
      <c r="G77" s="30"/>
      <c r="H77" s="30"/>
      <c r="I77" s="30"/>
      <c r="J77" s="30"/>
      <c r="K77" s="60"/>
      <c r="L77" s="60"/>
      <c r="M77" s="60"/>
      <c r="N77" s="60"/>
      <c r="O77" s="30"/>
      <c r="P77" s="271"/>
      <c r="Q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</row>
    <row r="78" spans="1:44" x14ac:dyDescent="0.25">
      <c r="A78" s="282"/>
      <c r="B78" s="30"/>
      <c r="C78" s="30"/>
      <c r="D78" s="30"/>
      <c r="E78" s="30"/>
      <c r="F78" s="30"/>
      <c r="G78" s="30"/>
      <c r="H78" s="30"/>
      <c r="I78" s="30"/>
      <c r="J78" s="30"/>
      <c r="K78" s="60"/>
      <c r="L78" s="60"/>
      <c r="M78" s="60"/>
      <c r="N78" s="60"/>
      <c r="O78" s="30"/>
      <c r="P78" s="271"/>
      <c r="Q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x14ac:dyDescent="0.25">
      <c r="A79" s="282"/>
      <c r="B79" s="30"/>
      <c r="C79" s="30"/>
      <c r="D79" s="30"/>
      <c r="E79" s="30"/>
      <c r="F79" s="30"/>
      <c r="G79" s="30"/>
      <c r="H79" s="30"/>
      <c r="I79" s="30"/>
      <c r="J79" s="30"/>
      <c r="K79" s="60"/>
      <c r="L79" s="60"/>
      <c r="M79" s="60"/>
      <c r="N79" s="60"/>
      <c r="O79" s="30"/>
      <c r="P79" s="271"/>
      <c r="Q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</row>
    <row r="80" spans="1:44" x14ac:dyDescent="0.25">
      <c r="A80" s="282"/>
      <c r="B80" s="30"/>
      <c r="C80" s="30"/>
      <c r="D80" s="30"/>
      <c r="E80" s="30"/>
      <c r="F80" s="30"/>
      <c r="G80" s="30"/>
      <c r="H80" s="30"/>
      <c r="I80" s="30"/>
      <c r="J80" s="30"/>
      <c r="K80" s="60"/>
      <c r="L80" s="60"/>
      <c r="M80" s="60"/>
      <c r="N80" s="60"/>
      <c r="O80" s="30"/>
      <c r="P80" s="271"/>
      <c r="Q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</row>
    <row r="81" spans="1:44" x14ac:dyDescent="0.25">
      <c r="A81" s="282"/>
      <c r="B81" s="30"/>
      <c r="C81" s="30"/>
      <c r="D81" s="30"/>
      <c r="E81" s="30"/>
      <c r="F81" s="30"/>
      <c r="G81" s="30"/>
      <c r="H81" s="30"/>
      <c r="I81" s="30"/>
      <c r="J81" s="30"/>
      <c r="K81" s="60"/>
      <c r="L81" s="60"/>
      <c r="M81" s="60"/>
      <c r="N81" s="60"/>
      <c r="O81" s="30"/>
      <c r="P81" s="271"/>
      <c r="Q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</row>
    <row r="82" spans="1:44" x14ac:dyDescent="0.25">
      <c r="A82" s="282"/>
      <c r="B82" s="30"/>
      <c r="C82" s="30"/>
      <c r="D82" s="30"/>
      <c r="E82" s="30"/>
      <c r="F82" s="30"/>
      <c r="G82" s="30"/>
      <c r="H82" s="30"/>
      <c r="I82" s="30"/>
      <c r="J82" s="30"/>
      <c r="K82" s="60"/>
      <c r="L82" s="60"/>
      <c r="M82" s="60"/>
      <c r="N82" s="60"/>
      <c r="O82" s="30"/>
      <c r="P82" s="271"/>
      <c r="Q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</row>
    <row r="83" spans="1:44" x14ac:dyDescent="0.25">
      <c r="A83" s="282"/>
      <c r="B83" s="30"/>
      <c r="C83" s="30"/>
      <c r="D83" s="30"/>
      <c r="E83" s="30"/>
      <c r="F83" s="30"/>
      <c r="G83" s="30"/>
      <c r="H83" s="30"/>
      <c r="I83" s="30"/>
      <c r="J83" s="30"/>
      <c r="K83" s="60"/>
      <c r="L83" s="60"/>
      <c r="M83" s="60"/>
      <c r="N83" s="60"/>
      <c r="O83" s="30"/>
      <c r="P83" s="271"/>
      <c r="Q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</row>
    <row r="84" spans="1:44" x14ac:dyDescent="0.25">
      <c r="K84" s="66"/>
      <c r="L84" s="66"/>
      <c r="M84" s="66"/>
      <c r="N84" s="66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</row>
    <row r="85" spans="1:44" x14ac:dyDescent="0.25">
      <c r="K85" s="66"/>
      <c r="L85" s="66"/>
      <c r="M85" s="66"/>
      <c r="N85" s="66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</row>
    <row r="86" spans="1:44" x14ac:dyDescent="0.25">
      <c r="K86" s="66"/>
      <c r="L86" s="66"/>
      <c r="M86" s="66"/>
      <c r="N86" s="66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</row>
    <row r="87" spans="1:44" x14ac:dyDescent="0.25">
      <c r="K87" s="66"/>
      <c r="L87" s="66"/>
      <c r="M87" s="66"/>
      <c r="N87" s="66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</row>
    <row r="88" spans="1:44" x14ac:dyDescent="0.25">
      <c r="K88" s="66"/>
      <c r="L88" s="66"/>
      <c r="M88" s="66"/>
      <c r="N88" s="66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</row>
    <row r="89" spans="1:44" x14ac:dyDescent="0.25">
      <c r="K89" s="66"/>
      <c r="L89" s="66"/>
      <c r="M89" s="66"/>
      <c r="N89" s="66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</row>
    <row r="90" spans="1:44" x14ac:dyDescent="0.25">
      <c r="K90" s="66"/>
      <c r="L90" s="66"/>
      <c r="M90" s="66"/>
      <c r="N90" s="66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</row>
    <row r="91" spans="1:44" x14ac:dyDescent="0.25">
      <c r="K91" s="66"/>
      <c r="L91" s="66"/>
      <c r="M91" s="66"/>
      <c r="N91" s="66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</row>
    <row r="92" spans="1:44" x14ac:dyDescent="0.25">
      <c r="K92" s="66"/>
      <c r="L92" s="66"/>
      <c r="M92" s="66"/>
      <c r="N92" s="66"/>
    </row>
    <row r="93" spans="1:44" x14ac:dyDescent="0.25">
      <c r="K93" s="66"/>
      <c r="L93" s="66"/>
      <c r="M93" s="66"/>
      <c r="N93" s="66"/>
    </row>
    <row r="94" spans="1:44" x14ac:dyDescent="0.25">
      <c r="K94" s="66"/>
      <c r="L94" s="66"/>
      <c r="M94" s="66"/>
      <c r="N94" s="66"/>
    </row>
    <row r="95" spans="1:44" x14ac:dyDescent="0.25">
      <c r="K95" s="66"/>
      <c r="L95" s="66"/>
      <c r="M95" s="66"/>
      <c r="N95" s="66"/>
    </row>
    <row r="96" spans="1:44" x14ac:dyDescent="0.25">
      <c r="K96" s="66"/>
      <c r="L96" s="66"/>
      <c r="M96" s="66"/>
      <c r="N96" s="66"/>
    </row>
    <row r="97" spans="11:14" x14ac:dyDescent="0.25">
      <c r="K97" s="66"/>
      <c r="L97" s="66"/>
      <c r="M97" s="66"/>
      <c r="N97" s="66"/>
    </row>
    <row r="98" spans="11:14" x14ac:dyDescent="0.25">
      <c r="K98" s="66"/>
      <c r="L98" s="66"/>
      <c r="M98" s="66"/>
      <c r="N98" s="66"/>
    </row>
    <row r="99" spans="11:14" x14ac:dyDescent="0.25">
      <c r="K99" s="66"/>
      <c r="L99" s="66"/>
      <c r="M99" s="66"/>
      <c r="N99" s="66"/>
    </row>
    <row r="100" spans="11:14" x14ac:dyDescent="0.25">
      <c r="K100" s="66"/>
      <c r="L100" s="66"/>
      <c r="M100" s="66"/>
      <c r="N100" s="66"/>
    </row>
    <row r="101" spans="11:14" x14ac:dyDescent="0.25">
      <c r="K101" s="66"/>
      <c r="L101" s="66"/>
      <c r="M101" s="66"/>
      <c r="N101" s="66"/>
    </row>
    <row r="102" spans="11:14" x14ac:dyDescent="0.25">
      <c r="K102" s="66"/>
      <c r="L102" s="66"/>
      <c r="M102" s="66"/>
      <c r="N102" s="66"/>
    </row>
    <row r="103" spans="11:14" x14ac:dyDescent="0.25">
      <c r="K103" s="66"/>
      <c r="L103" s="66"/>
      <c r="M103" s="66"/>
      <c r="N103" s="66"/>
    </row>
    <row r="104" spans="11:14" x14ac:dyDescent="0.25">
      <c r="K104" s="66"/>
      <c r="L104" s="66"/>
      <c r="M104" s="66"/>
      <c r="N104" s="66"/>
    </row>
    <row r="105" spans="11:14" x14ac:dyDescent="0.25">
      <c r="K105" s="66"/>
      <c r="L105" s="66"/>
      <c r="M105" s="66"/>
      <c r="N105" s="66"/>
    </row>
    <row r="106" spans="11:14" x14ac:dyDescent="0.25">
      <c r="K106" s="66"/>
      <c r="L106" s="66"/>
      <c r="M106" s="66"/>
      <c r="N106" s="66"/>
    </row>
    <row r="107" spans="11:14" x14ac:dyDescent="0.25">
      <c r="K107" s="66"/>
      <c r="L107" s="66"/>
      <c r="M107" s="66"/>
      <c r="N107" s="66"/>
    </row>
    <row r="108" spans="11:14" x14ac:dyDescent="0.25">
      <c r="K108" s="66"/>
      <c r="L108" s="66"/>
      <c r="M108" s="66"/>
      <c r="N108" s="66"/>
    </row>
    <row r="109" spans="11:14" x14ac:dyDescent="0.25">
      <c r="K109" s="66"/>
      <c r="L109" s="66"/>
      <c r="M109" s="66"/>
      <c r="N109" s="66"/>
    </row>
    <row r="110" spans="11:14" x14ac:dyDescent="0.25">
      <c r="K110" s="66"/>
      <c r="L110" s="66"/>
      <c r="M110" s="66"/>
      <c r="N110" s="66"/>
    </row>
    <row r="111" spans="11:14" x14ac:dyDescent="0.25">
      <c r="K111" s="66"/>
      <c r="L111" s="66"/>
      <c r="M111" s="66"/>
      <c r="N111" s="66"/>
    </row>
    <row r="112" spans="11:14" x14ac:dyDescent="0.25">
      <c r="K112" s="66"/>
      <c r="L112" s="66"/>
      <c r="M112" s="66"/>
      <c r="N112" s="66"/>
    </row>
    <row r="113" spans="11:14" x14ac:dyDescent="0.25">
      <c r="K113" s="66"/>
      <c r="L113" s="66"/>
      <c r="M113" s="66"/>
      <c r="N113" s="66"/>
    </row>
    <row r="114" spans="11:14" x14ac:dyDescent="0.25">
      <c r="K114" s="66"/>
      <c r="L114" s="66"/>
      <c r="M114" s="66"/>
      <c r="N114" s="66"/>
    </row>
    <row r="115" spans="11:14" x14ac:dyDescent="0.25">
      <c r="K115" s="66"/>
      <c r="L115" s="66"/>
      <c r="M115" s="66"/>
      <c r="N115" s="66"/>
    </row>
    <row r="116" spans="11:14" x14ac:dyDescent="0.25">
      <c r="K116" s="66"/>
      <c r="L116" s="66"/>
      <c r="M116" s="66"/>
      <c r="N116" s="66"/>
    </row>
    <row r="117" spans="11:14" x14ac:dyDescent="0.25">
      <c r="K117" s="66"/>
      <c r="L117" s="66"/>
      <c r="M117" s="66"/>
      <c r="N117" s="66"/>
    </row>
    <row r="118" spans="11:14" x14ac:dyDescent="0.25">
      <c r="K118" s="66"/>
      <c r="L118" s="66"/>
      <c r="M118" s="66"/>
      <c r="N118" s="66"/>
    </row>
    <row r="119" spans="11:14" x14ac:dyDescent="0.25">
      <c r="K119" s="66"/>
      <c r="L119" s="66"/>
      <c r="M119" s="66"/>
      <c r="N119" s="66"/>
    </row>
    <row r="120" spans="11:14" x14ac:dyDescent="0.25">
      <c r="K120" s="66"/>
      <c r="L120" s="66"/>
      <c r="M120" s="66"/>
      <c r="N120" s="66"/>
    </row>
    <row r="121" spans="11:14" x14ac:dyDescent="0.25">
      <c r="K121" s="66"/>
      <c r="L121" s="66"/>
      <c r="M121" s="66"/>
      <c r="N121" s="66"/>
    </row>
    <row r="122" spans="11:14" x14ac:dyDescent="0.25">
      <c r="K122" s="66"/>
      <c r="L122" s="66"/>
      <c r="M122" s="66"/>
      <c r="N122" s="66"/>
    </row>
    <row r="123" spans="11:14" x14ac:dyDescent="0.25">
      <c r="K123" s="66"/>
      <c r="L123" s="66"/>
      <c r="M123" s="66"/>
      <c r="N123" s="66"/>
    </row>
    <row r="124" spans="11:14" x14ac:dyDescent="0.25">
      <c r="K124" s="66"/>
      <c r="L124" s="66"/>
      <c r="M124" s="66"/>
      <c r="N124" s="66"/>
    </row>
    <row r="125" spans="11:14" x14ac:dyDescent="0.25">
      <c r="K125" s="66"/>
      <c r="L125" s="66"/>
      <c r="M125" s="66"/>
      <c r="N125" s="66"/>
    </row>
    <row r="126" spans="11:14" x14ac:dyDescent="0.25">
      <c r="K126" s="66"/>
      <c r="L126" s="66"/>
      <c r="M126" s="66"/>
      <c r="N126" s="66"/>
    </row>
    <row r="127" spans="11:14" x14ac:dyDescent="0.25">
      <c r="K127" s="66"/>
      <c r="L127" s="66"/>
      <c r="M127" s="66"/>
      <c r="N127" s="66"/>
    </row>
    <row r="128" spans="11:14" x14ac:dyDescent="0.25">
      <c r="K128" s="66"/>
      <c r="L128" s="66"/>
      <c r="M128" s="66"/>
      <c r="N128" s="66"/>
    </row>
    <row r="129" spans="11:14" x14ac:dyDescent="0.25">
      <c r="K129" s="66"/>
      <c r="L129" s="66"/>
      <c r="M129" s="66"/>
      <c r="N129" s="66"/>
    </row>
    <row r="130" spans="11:14" x14ac:dyDescent="0.25">
      <c r="K130" s="66"/>
      <c r="L130" s="66"/>
      <c r="M130" s="66"/>
      <c r="N130" s="66"/>
    </row>
    <row r="131" spans="11:14" x14ac:dyDescent="0.25">
      <c r="K131" s="66"/>
      <c r="L131" s="66"/>
      <c r="M131" s="66"/>
      <c r="N131" s="66"/>
    </row>
    <row r="132" spans="11:14" x14ac:dyDescent="0.25">
      <c r="K132" s="66"/>
      <c r="L132" s="66"/>
      <c r="M132" s="66"/>
      <c r="N132" s="66"/>
    </row>
    <row r="133" spans="11:14" x14ac:dyDescent="0.25">
      <c r="K133" s="66"/>
      <c r="L133" s="66"/>
      <c r="M133" s="66"/>
      <c r="N133" s="66"/>
    </row>
    <row r="134" spans="11:14" x14ac:dyDescent="0.25">
      <c r="K134" s="66"/>
      <c r="L134" s="66"/>
      <c r="M134" s="66"/>
      <c r="N134" s="66"/>
    </row>
    <row r="135" spans="11:14" x14ac:dyDescent="0.25">
      <c r="K135" s="66"/>
      <c r="L135" s="66"/>
      <c r="M135" s="66"/>
      <c r="N135" s="66"/>
    </row>
    <row r="136" spans="11:14" x14ac:dyDescent="0.25">
      <c r="K136" s="66"/>
      <c r="L136" s="66"/>
      <c r="M136" s="66"/>
      <c r="N136" s="66"/>
    </row>
    <row r="137" spans="11:14" x14ac:dyDescent="0.25">
      <c r="K137" s="66"/>
      <c r="L137" s="66"/>
      <c r="M137" s="66"/>
      <c r="N137" s="66"/>
    </row>
    <row r="138" spans="11:14" x14ac:dyDescent="0.25">
      <c r="K138" s="66"/>
      <c r="L138" s="66"/>
      <c r="M138" s="66"/>
      <c r="N138" s="66"/>
    </row>
    <row r="139" spans="11:14" x14ac:dyDescent="0.25">
      <c r="K139" s="66"/>
      <c r="L139" s="66"/>
      <c r="M139" s="66"/>
      <c r="N139" s="66"/>
    </row>
    <row r="140" spans="11:14" x14ac:dyDescent="0.25">
      <c r="K140" s="66"/>
      <c r="L140" s="66"/>
      <c r="M140" s="66"/>
      <c r="N140" s="66"/>
    </row>
    <row r="141" spans="11:14" x14ac:dyDescent="0.25">
      <c r="K141" s="66"/>
      <c r="L141" s="66"/>
      <c r="M141" s="66"/>
      <c r="N141" s="66"/>
    </row>
    <row r="142" spans="11:14" x14ac:dyDescent="0.25">
      <c r="K142" s="66"/>
      <c r="L142" s="66"/>
      <c r="M142" s="66"/>
      <c r="N142" s="66"/>
    </row>
    <row r="143" spans="11:14" x14ac:dyDescent="0.25">
      <c r="K143" s="66"/>
      <c r="L143" s="66"/>
      <c r="M143" s="66"/>
      <c r="N143" s="66"/>
    </row>
    <row r="144" spans="11:14" x14ac:dyDescent="0.25">
      <c r="K144" s="66"/>
      <c r="L144" s="66"/>
      <c r="M144" s="66"/>
      <c r="N144" s="66"/>
    </row>
    <row r="145" spans="11:14" x14ac:dyDescent="0.25">
      <c r="K145" s="66"/>
      <c r="L145" s="66"/>
      <c r="M145" s="66"/>
      <c r="N145" s="66"/>
    </row>
    <row r="146" spans="11:14" x14ac:dyDescent="0.25">
      <c r="K146" s="66"/>
      <c r="L146" s="66"/>
      <c r="M146" s="66"/>
      <c r="N146" s="66"/>
    </row>
    <row r="147" spans="11:14" x14ac:dyDescent="0.25">
      <c r="K147" s="66"/>
      <c r="L147" s="66"/>
      <c r="M147" s="66"/>
      <c r="N147" s="66"/>
    </row>
    <row r="148" spans="11:14" x14ac:dyDescent="0.25">
      <c r="K148" s="66"/>
      <c r="L148" s="66"/>
      <c r="M148" s="66"/>
      <c r="N148" s="66"/>
    </row>
    <row r="149" spans="11:14" x14ac:dyDescent="0.25">
      <c r="K149" s="66"/>
      <c r="L149" s="66"/>
      <c r="M149" s="66"/>
      <c r="N149" s="66"/>
    </row>
    <row r="150" spans="11:14" x14ac:dyDescent="0.25">
      <c r="K150" s="66"/>
      <c r="L150" s="66"/>
      <c r="M150" s="66"/>
      <c r="N150" s="66"/>
    </row>
    <row r="151" spans="11:14" x14ac:dyDescent="0.25">
      <c r="K151" s="66"/>
      <c r="L151" s="66"/>
      <c r="M151" s="66"/>
      <c r="N151" s="66"/>
    </row>
    <row r="152" spans="11:14" x14ac:dyDescent="0.25">
      <c r="K152" s="66"/>
      <c r="L152" s="66"/>
      <c r="M152" s="66"/>
      <c r="N152" s="66"/>
    </row>
    <row r="153" spans="11:14" x14ac:dyDescent="0.25">
      <c r="K153" s="66"/>
      <c r="L153" s="66"/>
      <c r="M153" s="66"/>
      <c r="N153" s="66"/>
    </row>
    <row r="154" spans="11:14" x14ac:dyDescent="0.25">
      <c r="K154" s="66"/>
      <c r="L154" s="66"/>
      <c r="M154" s="66"/>
      <c r="N154" s="66"/>
    </row>
    <row r="155" spans="11:14" x14ac:dyDescent="0.25">
      <c r="K155" s="66"/>
      <c r="L155" s="66"/>
      <c r="M155" s="66"/>
      <c r="N155" s="66"/>
    </row>
    <row r="156" spans="11:14" x14ac:dyDescent="0.25">
      <c r="K156" s="66"/>
      <c r="L156" s="66"/>
      <c r="M156" s="66"/>
      <c r="N156" s="66"/>
    </row>
    <row r="157" spans="11:14" x14ac:dyDescent="0.25">
      <c r="K157" s="66"/>
      <c r="L157" s="66"/>
      <c r="M157" s="66"/>
      <c r="N157" s="66"/>
    </row>
    <row r="158" spans="11:14" x14ac:dyDescent="0.25">
      <c r="K158" s="66"/>
      <c r="L158" s="66"/>
      <c r="M158" s="66"/>
      <c r="N158" s="66"/>
    </row>
    <row r="159" spans="11:14" x14ac:dyDescent="0.25">
      <c r="K159" s="66"/>
      <c r="L159" s="66"/>
      <c r="M159" s="66"/>
      <c r="N159" s="66"/>
    </row>
    <row r="160" spans="11:14" x14ac:dyDescent="0.25">
      <c r="K160" s="66"/>
      <c r="L160" s="66"/>
      <c r="M160" s="66"/>
      <c r="N160" s="66"/>
    </row>
    <row r="161" spans="11:14" x14ac:dyDescent="0.25">
      <c r="K161" s="66"/>
      <c r="L161" s="66"/>
      <c r="M161" s="66"/>
      <c r="N161" s="66"/>
    </row>
    <row r="162" spans="11:14" x14ac:dyDescent="0.25">
      <c r="K162" s="66"/>
      <c r="L162" s="66"/>
      <c r="M162" s="66"/>
      <c r="N162" s="66"/>
    </row>
    <row r="163" spans="11:14" x14ac:dyDescent="0.25">
      <c r="K163" s="66"/>
      <c r="L163" s="66"/>
      <c r="M163" s="66"/>
      <c r="N163" s="66"/>
    </row>
    <row r="164" spans="11:14" x14ac:dyDescent="0.25">
      <c r="K164" s="66"/>
      <c r="L164" s="66"/>
      <c r="M164" s="66"/>
      <c r="N164" s="66"/>
    </row>
    <row r="165" spans="11:14" x14ac:dyDescent="0.25">
      <c r="K165" s="66"/>
      <c r="L165" s="66"/>
      <c r="M165" s="66"/>
      <c r="N165" s="66"/>
    </row>
    <row r="166" spans="11:14" x14ac:dyDescent="0.25">
      <c r="K166" s="66"/>
      <c r="L166" s="66"/>
      <c r="M166" s="66"/>
      <c r="N166" s="66"/>
    </row>
    <row r="167" spans="11:14" x14ac:dyDescent="0.25">
      <c r="K167" s="66"/>
      <c r="L167" s="66"/>
      <c r="M167" s="66"/>
      <c r="N167" s="66"/>
    </row>
    <row r="168" spans="11:14" x14ac:dyDescent="0.25">
      <c r="K168" s="66"/>
      <c r="L168" s="66"/>
      <c r="M168" s="66"/>
      <c r="N168" s="66"/>
    </row>
    <row r="169" spans="11:14" x14ac:dyDescent="0.25">
      <c r="K169" s="66"/>
      <c r="L169" s="66"/>
      <c r="M169" s="66"/>
      <c r="N169" s="66"/>
    </row>
    <row r="170" spans="11:14" x14ac:dyDescent="0.25">
      <c r="K170" s="66"/>
      <c r="L170" s="66"/>
      <c r="M170" s="66"/>
      <c r="N170" s="66"/>
    </row>
    <row r="171" spans="11:14" x14ac:dyDescent="0.25">
      <c r="K171" s="66"/>
      <c r="L171" s="66"/>
      <c r="M171" s="66"/>
      <c r="N171" s="66"/>
    </row>
    <row r="172" spans="11:14" x14ac:dyDescent="0.25">
      <c r="K172" s="66"/>
      <c r="L172" s="66"/>
      <c r="M172" s="66"/>
      <c r="N172" s="66"/>
    </row>
    <row r="173" spans="11:14" x14ac:dyDescent="0.25">
      <c r="K173" s="66"/>
      <c r="L173" s="66"/>
      <c r="M173" s="66"/>
      <c r="N173" s="66"/>
    </row>
    <row r="174" spans="11:14" x14ac:dyDescent="0.25">
      <c r="K174" s="66"/>
      <c r="L174" s="66"/>
      <c r="M174" s="66"/>
      <c r="N174" s="66"/>
    </row>
    <row r="175" spans="11:14" x14ac:dyDescent="0.25">
      <c r="K175" s="66"/>
      <c r="L175" s="66"/>
      <c r="M175" s="66"/>
      <c r="N175" s="66"/>
    </row>
    <row r="176" spans="11:14" x14ac:dyDescent="0.25">
      <c r="K176" s="66"/>
      <c r="L176" s="66"/>
      <c r="M176" s="66"/>
      <c r="N176" s="66"/>
    </row>
    <row r="177" spans="11:14" x14ac:dyDescent="0.25">
      <c r="K177" s="66"/>
      <c r="L177" s="66"/>
      <c r="M177" s="66"/>
      <c r="N177" s="66"/>
    </row>
    <row r="178" spans="11:14" x14ac:dyDescent="0.25">
      <c r="K178" s="66"/>
      <c r="L178" s="66"/>
      <c r="M178" s="66"/>
      <c r="N178" s="66"/>
    </row>
    <row r="179" spans="11:14" x14ac:dyDescent="0.25">
      <c r="K179" s="66"/>
      <c r="L179" s="66"/>
      <c r="M179" s="66"/>
      <c r="N179" s="66"/>
    </row>
    <row r="180" spans="11:14" x14ac:dyDescent="0.25">
      <c r="K180" s="66"/>
      <c r="L180" s="66"/>
      <c r="M180" s="66"/>
      <c r="N180" s="66"/>
    </row>
    <row r="181" spans="11:14" x14ac:dyDescent="0.25">
      <c r="K181" s="66"/>
      <c r="L181" s="66"/>
      <c r="M181" s="66"/>
      <c r="N181" s="66"/>
    </row>
    <row r="182" spans="11:14" x14ac:dyDescent="0.25">
      <c r="K182" s="66"/>
      <c r="L182" s="66"/>
      <c r="M182" s="66"/>
      <c r="N182" s="66"/>
    </row>
    <row r="183" spans="11:14" x14ac:dyDescent="0.25">
      <c r="K183" s="66"/>
      <c r="L183" s="66"/>
      <c r="M183" s="66"/>
      <c r="N183" s="66"/>
    </row>
    <row r="184" spans="11:14" x14ac:dyDescent="0.25">
      <c r="K184" s="66"/>
      <c r="L184" s="66"/>
      <c r="M184" s="66"/>
      <c r="N184" s="66"/>
    </row>
    <row r="185" spans="11:14" x14ac:dyDescent="0.25">
      <c r="K185" s="66"/>
      <c r="L185" s="66"/>
      <c r="M185" s="66"/>
      <c r="N185" s="66"/>
    </row>
    <row r="186" spans="11:14" x14ac:dyDescent="0.25">
      <c r="K186" s="66"/>
      <c r="L186" s="66"/>
      <c r="M186" s="66"/>
      <c r="N186" s="66"/>
    </row>
    <row r="187" spans="11:14" x14ac:dyDescent="0.25">
      <c r="K187" s="66"/>
      <c r="L187" s="66"/>
      <c r="M187" s="66"/>
      <c r="N187" s="66"/>
    </row>
    <row r="188" spans="11:14" x14ac:dyDescent="0.25">
      <c r="K188" s="66"/>
      <c r="L188" s="66"/>
      <c r="M188" s="66"/>
      <c r="N188" s="66"/>
    </row>
    <row r="189" spans="11:14" x14ac:dyDescent="0.25">
      <c r="K189" s="66"/>
      <c r="L189" s="66"/>
      <c r="M189" s="66"/>
      <c r="N189" s="66"/>
    </row>
    <row r="190" spans="11:14" x14ac:dyDescent="0.25">
      <c r="K190" s="66"/>
      <c r="L190" s="66"/>
      <c r="M190" s="66"/>
      <c r="N190" s="66"/>
    </row>
    <row r="191" spans="11:14" x14ac:dyDescent="0.25">
      <c r="K191" s="66"/>
      <c r="L191" s="66"/>
      <c r="M191" s="66"/>
      <c r="N191" s="66"/>
    </row>
    <row r="192" spans="11:14" x14ac:dyDescent="0.25">
      <c r="K192" s="66"/>
      <c r="L192" s="66"/>
      <c r="M192" s="66"/>
      <c r="N192" s="66"/>
    </row>
    <row r="193" spans="11:14" x14ac:dyDescent="0.25">
      <c r="K193" s="66"/>
      <c r="L193" s="66"/>
      <c r="M193" s="66"/>
      <c r="N193" s="66"/>
    </row>
    <row r="194" spans="11:14" x14ac:dyDescent="0.25">
      <c r="K194" s="66"/>
      <c r="L194" s="66"/>
      <c r="M194" s="66"/>
      <c r="N194" s="66"/>
    </row>
    <row r="195" spans="11:14" x14ac:dyDescent="0.25">
      <c r="K195" s="66"/>
      <c r="L195" s="66"/>
      <c r="M195" s="66"/>
      <c r="N195" s="66"/>
    </row>
    <row r="196" spans="11:14" x14ac:dyDescent="0.25">
      <c r="K196" s="66"/>
      <c r="L196" s="66"/>
      <c r="M196" s="66"/>
      <c r="N196" s="66"/>
    </row>
    <row r="197" spans="11:14" x14ac:dyDescent="0.25">
      <c r="K197" s="66"/>
      <c r="L197" s="66"/>
      <c r="M197" s="66"/>
      <c r="N197" s="66"/>
    </row>
    <row r="198" spans="11:14" x14ac:dyDescent="0.25">
      <c r="K198" s="66"/>
      <c r="L198" s="66"/>
      <c r="M198" s="66"/>
      <c r="N198" s="66"/>
    </row>
    <row r="199" spans="11:14" x14ac:dyDescent="0.25">
      <c r="K199" s="66"/>
      <c r="L199" s="66"/>
      <c r="M199" s="66"/>
      <c r="N199" s="66"/>
    </row>
    <row r="200" spans="11:14" x14ac:dyDescent="0.25">
      <c r="K200" s="66"/>
      <c r="L200" s="66"/>
      <c r="M200" s="66"/>
      <c r="N200" s="66"/>
    </row>
    <row r="201" spans="11:14" x14ac:dyDescent="0.25">
      <c r="K201" s="66"/>
      <c r="L201" s="66"/>
      <c r="M201" s="66"/>
      <c r="N201" s="66"/>
    </row>
    <row r="202" spans="11:14" x14ac:dyDescent="0.25">
      <c r="K202" s="66"/>
      <c r="L202" s="66"/>
      <c r="M202" s="66"/>
      <c r="N202" s="66"/>
    </row>
    <row r="203" spans="11:14" x14ac:dyDescent="0.25">
      <c r="K203" s="66"/>
      <c r="L203" s="66"/>
      <c r="M203" s="66"/>
      <c r="N203" s="66"/>
    </row>
    <row r="204" spans="11:14" x14ac:dyDescent="0.25">
      <c r="K204" s="66"/>
      <c r="L204" s="66"/>
      <c r="M204" s="66"/>
      <c r="N204" s="66"/>
    </row>
    <row r="205" spans="11:14" x14ac:dyDescent="0.25">
      <c r="K205" s="66"/>
      <c r="L205" s="66"/>
      <c r="M205" s="66"/>
      <c r="N205" s="66"/>
    </row>
    <row r="206" spans="11:14" x14ac:dyDescent="0.25">
      <c r="K206" s="66"/>
      <c r="L206" s="66"/>
      <c r="M206" s="66"/>
      <c r="N206" s="66"/>
    </row>
    <row r="207" spans="11:14" x14ac:dyDescent="0.25">
      <c r="K207" s="66"/>
      <c r="L207" s="66"/>
      <c r="M207" s="66"/>
      <c r="N207" s="66"/>
    </row>
    <row r="208" spans="11:14" x14ac:dyDescent="0.25">
      <c r="K208" s="66"/>
      <c r="L208" s="66"/>
      <c r="M208" s="66"/>
      <c r="N208" s="66"/>
    </row>
    <row r="209" spans="11:14" x14ac:dyDescent="0.25">
      <c r="K209" s="66"/>
      <c r="L209" s="66"/>
      <c r="M209" s="66"/>
      <c r="N209" s="66"/>
    </row>
    <row r="210" spans="11:14" x14ac:dyDescent="0.25">
      <c r="K210" s="66"/>
      <c r="L210" s="66"/>
      <c r="M210" s="66"/>
      <c r="N210" s="66"/>
    </row>
    <row r="211" spans="11:14" x14ac:dyDescent="0.25">
      <c r="K211" s="66"/>
      <c r="L211" s="66"/>
      <c r="M211" s="66"/>
      <c r="N211" s="66"/>
    </row>
    <row r="212" spans="11:14" x14ac:dyDescent="0.25">
      <c r="K212" s="66"/>
      <c r="L212" s="66"/>
      <c r="M212" s="66"/>
      <c r="N212" s="66"/>
    </row>
    <row r="213" spans="11:14" x14ac:dyDescent="0.25">
      <c r="K213" s="66"/>
      <c r="L213" s="66"/>
      <c r="M213" s="66"/>
      <c r="N213" s="66"/>
    </row>
    <row r="214" spans="11:14" x14ac:dyDescent="0.25">
      <c r="K214" s="66"/>
      <c r="L214" s="66"/>
      <c r="M214" s="66"/>
      <c r="N214" s="66"/>
    </row>
    <row r="215" spans="11:14" x14ac:dyDescent="0.25">
      <c r="K215" s="66"/>
      <c r="L215" s="66"/>
      <c r="M215" s="66"/>
      <c r="N215" s="66"/>
    </row>
    <row r="216" spans="11:14" x14ac:dyDescent="0.25">
      <c r="K216" s="66"/>
      <c r="L216" s="66"/>
      <c r="M216" s="66"/>
      <c r="N216" s="66"/>
    </row>
    <row r="217" spans="11:14" x14ac:dyDescent="0.25">
      <c r="K217" s="66"/>
      <c r="L217" s="66"/>
      <c r="M217" s="66"/>
      <c r="N217" s="66"/>
    </row>
    <row r="218" spans="11:14" x14ac:dyDescent="0.25">
      <c r="K218" s="66"/>
      <c r="L218" s="66"/>
      <c r="M218" s="66"/>
      <c r="N218" s="66"/>
    </row>
    <row r="219" spans="11:14" x14ac:dyDescent="0.25">
      <c r="K219" s="66"/>
      <c r="L219" s="66"/>
      <c r="M219" s="66"/>
      <c r="N219" s="66"/>
    </row>
    <row r="220" spans="11:14" x14ac:dyDescent="0.25">
      <c r="K220" s="66"/>
      <c r="L220" s="66"/>
      <c r="M220" s="66"/>
      <c r="N220" s="66"/>
    </row>
    <row r="221" spans="11:14" x14ac:dyDescent="0.25">
      <c r="K221" s="66"/>
      <c r="L221" s="66"/>
      <c r="M221" s="66"/>
      <c r="N221" s="66"/>
    </row>
    <row r="222" spans="11:14" x14ac:dyDescent="0.25">
      <c r="K222" s="66"/>
      <c r="L222" s="66"/>
      <c r="M222" s="66"/>
      <c r="N222" s="66"/>
    </row>
    <row r="223" spans="11:14" x14ac:dyDescent="0.25">
      <c r="K223" s="66"/>
      <c r="L223" s="66"/>
      <c r="M223" s="66"/>
      <c r="N223" s="66"/>
    </row>
    <row r="224" spans="11:14" x14ac:dyDescent="0.25">
      <c r="K224" s="66"/>
      <c r="L224" s="66"/>
      <c r="M224" s="66"/>
      <c r="N224" s="66"/>
    </row>
    <row r="225" spans="11:14" x14ac:dyDescent="0.25">
      <c r="K225" s="66"/>
      <c r="L225" s="66"/>
      <c r="M225" s="66"/>
      <c r="N225" s="66"/>
    </row>
    <row r="226" spans="11:14" x14ac:dyDescent="0.25">
      <c r="K226" s="66"/>
      <c r="L226" s="66"/>
      <c r="M226" s="66"/>
      <c r="N226" s="66"/>
    </row>
    <row r="227" spans="11:14" x14ac:dyDescent="0.25">
      <c r="K227" s="66"/>
      <c r="L227" s="66"/>
      <c r="M227" s="66"/>
      <c r="N227" s="66"/>
    </row>
    <row r="228" spans="11:14" x14ac:dyDescent="0.25">
      <c r="K228" s="66"/>
      <c r="L228" s="66"/>
      <c r="M228" s="66"/>
      <c r="N228" s="66"/>
    </row>
    <row r="229" spans="11:14" x14ac:dyDescent="0.25">
      <c r="K229" s="66"/>
      <c r="L229" s="66"/>
      <c r="M229" s="66"/>
      <c r="N229" s="66"/>
    </row>
    <row r="230" spans="11:14" x14ac:dyDescent="0.25">
      <c r="K230" s="66"/>
      <c r="L230" s="66"/>
      <c r="M230" s="66"/>
      <c r="N230" s="66"/>
    </row>
    <row r="231" spans="11:14" x14ac:dyDescent="0.25">
      <c r="K231" s="66"/>
      <c r="L231" s="66"/>
      <c r="M231" s="66"/>
      <c r="N231" s="66"/>
    </row>
    <row r="232" spans="11:14" x14ac:dyDescent="0.25">
      <c r="K232" s="66"/>
      <c r="L232" s="66"/>
      <c r="M232" s="66"/>
      <c r="N232" s="66"/>
    </row>
    <row r="233" spans="11:14" x14ac:dyDescent="0.25">
      <c r="K233" s="66"/>
      <c r="L233" s="66"/>
      <c r="M233" s="66"/>
      <c r="N233" s="66"/>
    </row>
    <row r="234" spans="11:14" x14ac:dyDescent="0.25">
      <c r="K234" s="66"/>
      <c r="L234" s="66"/>
      <c r="M234" s="66"/>
      <c r="N234" s="66"/>
    </row>
    <row r="235" spans="11:14" x14ac:dyDescent="0.25">
      <c r="K235" s="66"/>
      <c r="L235" s="66"/>
      <c r="M235" s="66"/>
      <c r="N235" s="66"/>
    </row>
    <row r="236" spans="11:14" x14ac:dyDescent="0.25">
      <c r="K236" s="66"/>
      <c r="L236" s="66"/>
      <c r="M236" s="66"/>
      <c r="N236" s="66"/>
    </row>
    <row r="237" spans="11:14" x14ac:dyDescent="0.25">
      <c r="K237" s="66"/>
      <c r="L237" s="66"/>
      <c r="M237" s="66"/>
      <c r="N237" s="66"/>
    </row>
    <row r="238" spans="11:14" x14ac:dyDescent="0.25">
      <c r="K238" s="66"/>
      <c r="L238" s="66"/>
      <c r="M238" s="66"/>
      <c r="N238" s="66"/>
    </row>
    <row r="239" spans="11:14" x14ac:dyDescent="0.25">
      <c r="K239" s="66"/>
      <c r="L239" s="66"/>
      <c r="M239" s="66"/>
      <c r="N239" s="66"/>
    </row>
    <row r="240" spans="11:14" x14ac:dyDescent="0.25">
      <c r="K240" s="66"/>
      <c r="L240" s="66"/>
      <c r="M240" s="66"/>
      <c r="N240" s="66"/>
    </row>
    <row r="241" spans="11:14" x14ac:dyDescent="0.25">
      <c r="K241" s="66"/>
      <c r="L241" s="66"/>
      <c r="M241" s="66"/>
      <c r="N241" s="66"/>
    </row>
    <row r="242" spans="11:14" x14ac:dyDescent="0.25">
      <c r="K242" s="66"/>
      <c r="L242" s="66"/>
      <c r="M242" s="66"/>
      <c r="N242" s="66"/>
    </row>
    <row r="243" spans="11:14" x14ac:dyDescent="0.25">
      <c r="K243" s="66"/>
      <c r="L243" s="66"/>
      <c r="M243" s="66"/>
      <c r="N243" s="66"/>
    </row>
    <row r="244" spans="11:14" x14ac:dyDescent="0.25">
      <c r="K244" s="66"/>
      <c r="L244" s="66"/>
      <c r="M244" s="66"/>
      <c r="N244" s="66"/>
    </row>
    <row r="245" spans="11:14" x14ac:dyDescent="0.25">
      <c r="K245" s="66"/>
      <c r="L245" s="66"/>
      <c r="M245" s="66"/>
      <c r="N245" s="66"/>
    </row>
    <row r="246" spans="11:14" x14ac:dyDescent="0.25">
      <c r="K246" s="66"/>
      <c r="L246" s="66"/>
      <c r="M246" s="66"/>
      <c r="N246" s="66"/>
    </row>
    <row r="247" spans="11:14" x14ac:dyDescent="0.25">
      <c r="K247" s="66"/>
      <c r="L247" s="66"/>
      <c r="M247" s="66"/>
      <c r="N247" s="66"/>
    </row>
    <row r="248" spans="11:14" x14ac:dyDescent="0.25">
      <c r="K248" s="66"/>
      <c r="L248" s="66"/>
      <c r="M248" s="66"/>
      <c r="N248" s="66"/>
    </row>
    <row r="249" spans="11:14" x14ac:dyDescent="0.25">
      <c r="K249" s="66"/>
      <c r="L249" s="66"/>
      <c r="M249" s="66"/>
      <c r="N249" s="66"/>
    </row>
    <row r="250" spans="11:14" x14ac:dyDescent="0.25">
      <c r="K250" s="66"/>
      <c r="L250" s="66"/>
      <c r="M250" s="66"/>
      <c r="N250" s="66"/>
    </row>
    <row r="251" spans="11:14" x14ac:dyDescent="0.25">
      <c r="K251" s="66"/>
      <c r="L251" s="66"/>
      <c r="M251" s="66"/>
      <c r="N251" s="66"/>
    </row>
    <row r="252" spans="11:14" x14ac:dyDescent="0.25">
      <c r="K252" s="66"/>
      <c r="L252" s="66"/>
      <c r="M252" s="66"/>
      <c r="N252" s="66"/>
    </row>
    <row r="253" spans="11:14" x14ac:dyDescent="0.25">
      <c r="K253" s="66"/>
      <c r="L253" s="66"/>
      <c r="M253" s="66"/>
      <c r="N253" s="66"/>
    </row>
    <row r="254" spans="11:14" x14ac:dyDescent="0.25">
      <c r="K254" s="66"/>
      <c r="L254" s="66"/>
      <c r="M254" s="66"/>
      <c r="N254" s="66"/>
    </row>
    <row r="255" spans="11:14" x14ac:dyDescent="0.25">
      <c r="K255" s="66"/>
      <c r="L255" s="66"/>
      <c r="M255" s="66"/>
      <c r="N255" s="66"/>
    </row>
    <row r="256" spans="11:14" x14ac:dyDescent="0.25">
      <c r="K256" s="66"/>
      <c r="L256" s="66"/>
      <c r="M256" s="66"/>
      <c r="N256" s="66"/>
    </row>
    <row r="257" spans="11:14" x14ac:dyDescent="0.25">
      <c r="K257" s="66"/>
      <c r="L257" s="66"/>
      <c r="M257" s="66"/>
      <c r="N257" s="66"/>
    </row>
    <row r="258" spans="11:14" x14ac:dyDescent="0.25">
      <c r="K258" s="66"/>
      <c r="L258" s="66"/>
      <c r="M258" s="66"/>
      <c r="N258" s="66"/>
    </row>
    <row r="259" spans="11:14" x14ac:dyDescent="0.25">
      <c r="K259" s="66"/>
      <c r="L259" s="66"/>
      <c r="M259" s="66"/>
      <c r="N259" s="66"/>
    </row>
    <row r="260" spans="11:14" x14ac:dyDescent="0.25">
      <c r="K260" s="66"/>
      <c r="L260" s="66"/>
      <c r="M260" s="66"/>
      <c r="N260" s="66"/>
    </row>
    <row r="261" spans="11:14" x14ac:dyDescent="0.25">
      <c r="K261" s="66"/>
      <c r="L261" s="66"/>
      <c r="M261" s="66"/>
      <c r="N261" s="66"/>
    </row>
    <row r="262" spans="11:14" x14ac:dyDescent="0.25">
      <c r="K262" s="66"/>
      <c r="L262" s="66"/>
      <c r="M262" s="66"/>
      <c r="N262" s="66"/>
    </row>
    <row r="263" spans="11:14" x14ac:dyDescent="0.25">
      <c r="K263" s="66"/>
      <c r="L263" s="66"/>
      <c r="M263" s="66"/>
      <c r="N263" s="66"/>
    </row>
    <row r="264" spans="11:14" x14ac:dyDescent="0.25">
      <c r="K264" s="66"/>
      <c r="L264" s="66"/>
      <c r="M264" s="66"/>
      <c r="N264" s="66"/>
    </row>
    <row r="265" spans="11:14" x14ac:dyDescent="0.25">
      <c r="K265" s="66"/>
      <c r="L265" s="66"/>
      <c r="M265" s="66"/>
      <c r="N265" s="66"/>
    </row>
    <row r="266" spans="11:14" x14ac:dyDescent="0.25">
      <c r="K266" s="66"/>
      <c r="L266" s="66"/>
      <c r="M266" s="66"/>
      <c r="N266" s="66"/>
    </row>
    <row r="267" spans="11:14" x14ac:dyDescent="0.25">
      <c r="K267" s="66"/>
      <c r="L267" s="66"/>
      <c r="M267" s="66"/>
      <c r="N267" s="66"/>
    </row>
    <row r="268" spans="11:14" x14ac:dyDescent="0.25">
      <c r="K268" s="66"/>
      <c r="L268" s="66"/>
      <c r="M268" s="66"/>
      <c r="N268" s="66"/>
    </row>
    <row r="269" spans="11:14" x14ac:dyDescent="0.25">
      <c r="K269" s="66"/>
      <c r="L269" s="66"/>
      <c r="M269" s="66"/>
      <c r="N269" s="66"/>
    </row>
    <row r="270" spans="11:14" x14ac:dyDescent="0.25">
      <c r="K270" s="66"/>
      <c r="L270" s="66"/>
      <c r="M270" s="66"/>
      <c r="N270" s="66"/>
    </row>
    <row r="271" spans="11:14" x14ac:dyDescent="0.25">
      <c r="K271" s="66"/>
      <c r="L271" s="66"/>
      <c r="M271" s="66"/>
      <c r="N271" s="66"/>
    </row>
    <row r="272" spans="11:14" x14ac:dyDescent="0.25">
      <c r="K272" s="66"/>
      <c r="L272" s="66"/>
      <c r="M272" s="66"/>
      <c r="N272" s="66"/>
    </row>
    <row r="273" spans="11:14" x14ac:dyDescent="0.25">
      <c r="K273" s="66"/>
      <c r="L273" s="66"/>
      <c r="M273" s="66"/>
      <c r="N273" s="66"/>
    </row>
    <row r="274" spans="11:14" x14ac:dyDescent="0.25">
      <c r="K274" s="66"/>
      <c r="L274" s="66"/>
      <c r="M274" s="66"/>
      <c r="N274" s="66"/>
    </row>
    <row r="275" spans="11:14" x14ac:dyDescent="0.25">
      <c r="K275" s="66"/>
      <c r="L275" s="66"/>
      <c r="M275" s="66"/>
      <c r="N275" s="66"/>
    </row>
    <row r="276" spans="11:14" x14ac:dyDescent="0.25">
      <c r="K276" s="66"/>
      <c r="L276" s="66"/>
      <c r="M276" s="66"/>
      <c r="N276" s="66"/>
    </row>
    <row r="277" spans="11:14" x14ac:dyDescent="0.25">
      <c r="K277" s="66"/>
      <c r="L277" s="66"/>
      <c r="M277" s="66"/>
      <c r="N277" s="66"/>
    </row>
    <row r="278" spans="11:14" x14ac:dyDescent="0.25">
      <c r="K278" s="66"/>
      <c r="L278" s="66"/>
      <c r="M278" s="66"/>
      <c r="N278" s="66"/>
    </row>
    <row r="279" spans="11:14" x14ac:dyDescent="0.25">
      <c r="K279" s="66"/>
      <c r="L279" s="66"/>
      <c r="M279" s="66"/>
      <c r="N279" s="66"/>
    </row>
    <row r="280" spans="11:14" x14ac:dyDescent="0.25">
      <c r="K280" s="66"/>
      <c r="L280" s="66"/>
      <c r="M280" s="66"/>
      <c r="N280" s="66"/>
    </row>
    <row r="281" spans="11:14" x14ac:dyDescent="0.25">
      <c r="K281" s="66"/>
      <c r="L281" s="66"/>
      <c r="M281" s="66"/>
      <c r="N281" s="66"/>
    </row>
    <row r="282" spans="11:14" x14ac:dyDescent="0.25">
      <c r="K282" s="66"/>
      <c r="L282" s="66"/>
      <c r="M282" s="66"/>
      <c r="N282" s="66"/>
    </row>
    <row r="283" spans="11:14" x14ac:dyDescent="0.25">
      <c r="K283" s="66"/>
      <c r="L283" s="66"/>
      <c r="M283" s="66"/>
      <c r="N283" s="66"/>
    </row>
    <row r="284" spans="11:14" x14ac:dyDescent="0.25">
      <c r="K284" s="66"/>
      <c r="L284" s="66"/>
      <c r="M284" s="66"/>
      <c r="N284" s="66"/>
    </row>
    <row r="285" spans="11:14" x14ac:dyDescent="0.25">
      <c r="K285" s="66"/>
      <c r="L285" s="66"/>
      <c r="M285" s="66"/>
      <c r="N285" s="66"/>
    </row>
    <row r="286" spans="11:14" x14ac:dyDescent="0.25">
      <c r="K286" s="66"/>
      <c r="L286" s="66"/>
      <c r="M286" s="66"/>
      <c r="N286" s="66"/>
    </row>
    <row r="287" spans="11:14" x14ac:dyDescent="0.25">
      <c r="K287" s="66"/>
      <c r="L287" s="66"/>
      <c r="M287" s="66"/>
      <c r="N287" s="66"/>
    </row>
    <row r="288" spans="11:14" x14ac:dyDescent="0.25">
      <c r="K288" s="66"/>
      <c r="L288" s="66"/>
      <c r="M288" s="66"/>
      <c r="N288" s="66"/>
    </row>
    <row r="289" spans="11:14" x14ac:dyDescent="0.25">
      <c r="K289" s="66"/>
      <c r="L289" s="66"/>
      <c r="M289" s="66"/>
      <c r="N289" s="66"/>
    </row>
    <row r="290" spans="11:14" x14ac:dyDescent="0.25">
      <c r="K290" s="66"/>
      <c r="L290" s="66"/>
      <c r="M290" s="66"/>
      <c r="N290" s="66"/>
    </row>
    <row r="291" spans="11:14" x14ac:dyDescent="0.25">
      <c r="K291" s="66"/>
      <c r="L291" s="66"/>
      <c r="M291" s="66"/>
      <c r="N291" s="66"/>
    </row>
    <row r="292" spans="11:14" x14ac:dyDescent="0.25">
      <c r="K292" s="66"/>
      <c r="L292" s="66"/>
      <c r="M292" s="66"/>
      <c r="N292" s="66"/>
    </row>
    <row r="293" spans="11:14" x14ac:dyDescent="0.25">
      <c r="K293" s="66"/>
      <c r="L293" s="66"/>
      <c r="M293" s="66"/>
      <c r="N293" s="66"/>
    </row>
    <row r="294" spans="11:14" x14ac:dyDescent="0.25">
      <c r="K294" s="66"/>
      <c r="L294" s="66"/>
      <c r="M294" s="66"/>
      <c r="N294" s="66"/>
    </row>
    <row r="295" spans="11:14" x14ac:dyDescent="0.25">
      <c r="K295" s="66"/>
      <c r="L295" s="66"/>
      <c r="M295" s="66"/>
      <c r="N295" s="66"/>
    </row>
    <row r="296" spans="11:14" x14ac:dyDescent="0.25">
      <c r="K296" s="66"/>
      <c r="L296" s="66"/>
      <c r="M296" s="66"/>
      <c r="N296" s="66"/>
    </row>
    <row r="297" spans="11:14" x14ac:dyDescent="0.25">
      <c r="K297" s="66"/>
      <c r="L297" s="66"/>
      <c r="M297" s="66"/>
      <c r="N297" s="66"/>
    </row>
    <row r="298" spans="11:14" x14ac:dyDescent="0.25">
      <c r="K298" s="66"/>
      <c r="L298" s="66"/>
      <c r="M298" s="66"/>
      <c r="N298" s="66"/>
    </row>
    <row r="299" spans="11:14" x14ac:dyDescent="0.25">
      <c r="K299" s="66"/>
      <c r="L299" s="66"/>
      <c r="M299" s="66"/>
      <c r="N299" s="66"/>
    </row>
    <row r="300" spans="11:14" x14ac:dyDescent="0.25">
      <c r="K300" s="66"/>
      <c r="L300" s="66"/>
      <c r="M300" s="66"/>
      <c r="N300" s="66"/>
    </row>
    <row r="301" spans="11:14" x14ac:dyDescent="0.25">
      <c r="K301" s="66"/>
      <c r="L301" s="66"/>
      <c r="M301" s="66"/>
      <c r="N301" s="66"/>
    </row>
    <row r="302" spans="11:14" x14ac:dyDescent="0.25">
      <c r="K302" s="66"/>
      <c r="L302" s="66"/>
      <c r="M302" s="66"/>
      <c r="N302" s="66"/>
    </row>
    <row r="303" spans="11:14" x14ac:dyDescent="0.25">
      <c r="K303" s="66"/>
      <c r="L303" s="66"/>
      <c r="M303" s="66"/>
      <c r="N303" s="66"/>
    </row>
    <row r="304" spans="11:14" x14ac:dyDescent="0.25">
      <c r="K304" s="66"/>
      <c r="L304" s="66"/>
      <c r="M304" s="66"/>
      <c r="N304" s="66"/>
    </row>
    <row r="305" spans="11:14" x14ac:dyDescent="0.25">
      <c r="K305" s="66"/>
      <c r="L305" s="66"/>
      <c r="M305" s="66"/>
      <c r="N305" s="66"/>
    </row>
    <row r="306" spans="11:14" x14ac:dyDescent="0.25">
      <c r="K306" s="66"/>
      <c r="L306" s="66"/>
      <c r="M306" s="66"/>
      <c r="N306" s="66"/>
    </row>
    <row r="307" spans="11:14" x14ac:dyDescent="0.25">
      <c r="K307" s="66"/>
      <c r="L307" s="66"/>
      <c r="M307" s="66"/>
      <c r="N307" s="66"/>
    </row>
    <row r="308" spans="11:14" x14ac:dyDescent="0.25">
      <c r="K308" s="66"/>
      <c r="L308" s="66"/>
      <c r="M308" s="66"/>
      <c r="N308" s="66"/>
    </row>
    <row r="309" spans="11:14" x14ac:dyDescent="0.25">
      <c r="K309" s="66"/>
      <c r="L309" s="66"/>
      <c r="M309" s="66"/>
      <c r="N309" s="66"/>
    </row>
    <row r="310" spans="11:14" x14ac:dyDescent="0.25">
      <c r="K310" s="66"/>
      <c r="L310" s="66"/>
      <c r="M310" s="66"/>
      <c r="N310" s="66"/>
    </row>
    <row r="311" spans="11:14" x14ac:dyDescent="0.25">
      <c r="K311" s="66"/>
      <c r="L311" s="66"/>
      <c r="M311" s="66"/>
      <c r="N311" s="66"/>
    </row>
    <row r="312" spans="11:14" x14ac:dyDescent="0.25">
      <c r="K312" s="66"/>
      <c r="L312" s="66"/>
      <c r="M312" s="66"/>
      <c r="N312" s="66"/>
    </row>
    <row r="313" spans="11:14" x14ac:dyDescent="0.25">
      <c r="K313" s="66"/>
      <c r="L313" s="66"/>
      <c r="M313" s="66"/>
      <c r="N313" s="66"/>
    </row>
    <row r="314" spans="11:14" x14ac:dyDescent="0.25">
      <c r="K314" s="66"/>
      <c r="L314" s="66"/>
      <c r="M314" s="66"/>
      <c r="N314" s="66"/>
    </row>
    <row r="315" spans="11:14" x14ac:dyDescent="0.25">
      <c r="K315" s="66"/>
      <c r="L315" s="66"/>
      <c r="M315" s="66"/>
      <c r="N315" s="66"/>
    </row>
    <row r="316" spans="11:14" x14ac:dyDescent="0.25">
      <c r="K316" s="66"/>
      <c r="L316" s="66"/>
      <c r="M316" s="66"/>
      <c r="N316" s="66"/>
    </row>
    <row r="317" spans="11:14" x14ac:dyDescent="0.25">
      <c r="K317" s="66"/>
      <c r="L317" s="66"/>
      <c r="M317" s="66"/>
      <c r="N317" s="66"/>
    </row>
    <row r="318" spans="11:14" x14ac:dyDescent="0.25">
      <c r="K318" s="66"/>
      <c r="L318" s="66"/>
      <c r="M318" s="66"/>
      <c r="N318" s="66"/>
    </row>
    <row r="319" spans="11:14" x14ac:dyDescent="0.25">
      <c r="K319" s="66"/>
      <c r="L319" s="66"/>
      <c r="M319" s="66"/>
      <c r="N319" s="66"/>
    </row>
    <row r="320" spans="11:14" x14ac:dyDescent="0.25">
      <c r="K320" s="66"/>
      <c r="L320" s="66"/>
      <c r="M320" s="66"/>
      <c r="N320" s="66"/>
    </row>
    <row r="321" spans="11:14" x14ac:dyDescent="0.25">
      <c r="K321" s="66"/>
      <c r="L321" s="66"/>
      <c r="M321" s="66"/>
      <c r="N321" s="66"/>
    </row>
    <row r="322" spans="11:14" x14ac:dyDescent="0.25">
      <c r="K322" s="66"/>
      <c r="L322" s="66"/>
      <c r="M322" s="66"/>
      <c r="N322" s="66"/>
    </row>
    <row r="323" spans="11:14" x14ac:dyDescent="0.25">
      <c r="K323" s="66"/>
      <c r="L323" s="66"/>
      <c r="M323" s="66"/>
      <c r="N323" s="66"/>
    </row>
    <row r="324" spans="11:14" x14ac:dyDescent="0.25">
      <c r="K324" s="66"/>
      <c r="L324" s="66"/>
      <c r="M324" s="66"/>
      <c r="N324" s="66"/>
    </row>
    <row r="325" spans="11:14" x14ac:dyDescent="0.25">
      <c r="K325" s="66"/>
      <c r="L325" s="66"/>
      <c r="M325" s="66"/>
      <c r="N325" s="66"/>
    </row>
    <row r="326" spans="11:14" x14ac:dyDescent="0.25">
      <c r="K326" s="66"/>
      <c r="L326" s="66"/>
      <c r="M326" s="66"/>
      <c r="N326" s="66"/>
    </row>
    <row r="327" spans="11:14" x14ac:dyDescent="0.25">
      <c r="K327" s="66"/>
      <c r="L327" s="66"/>
      <c r="M327" s="66"/>
      <c r="N327" s="66"/>
    </row>
    <row r="328" spans="11:14" x14ac:dyDescent="0.25">
      <c r="K328" s="66"/>
      <c r="L328" s="66"/>
      <c r="M328" s="66"/>
      <c r="N328" s="66"/>
    </row>
    <row r="329" spans="11:14" x14ac:dyDescent="0.25">
      <c r="K329" s="66"/>
      <c r="L329" s="66"/>
      <c r="M329" s="66"/>
      <c r="N329" s="66"/>
    </row>
    <row r="330" spans="11:14" x14ac:dyDescent="0.25">
      <c r="K330" s="66"/>
      <c r="L330" s="66"/>
      <c r="M330" s="66"/>
      <c r="N330" s="66"/>
    </row>
    <row r="331" spans="11:14" x14ac:dyDescent="0.25">
      <c r="K331" s="66"/>
      <c r="L331" s="66"/>
      <c r="M331" s="66"/>
      <c r="N331" s="66"/>
    </row>
    <row r="332" spans="11:14" x14ac:dyDescent="0.25">
      <c r="K332" s="66"/>
      <c r="L332" s="66"/>
      <c r="M332" s="66"/>
      <c r="N332" s="66"/>
    </row>
    <row r="333" spans="11:14" x14ac:dyDescent="0.25">
      <c r="K333" s="66"/>
      <c r="L333" s="66"/>
      <c r="M333" s="66"/>
      <c r="N333" s="66"/>
    </row>
    <row r="334" spans="11:14" x14ac:dyDescent="0.25">
      <c r="K334" s="66"/>
      <c r="L334" s="66"/>
      <c r="M334" s="66"/>
      <c r="N334" s="66"/>
    </row>
    <row r="335" spans="11:14" x14ac:dyDescent="0.25">
      <c r="K335" s="66"/>
      <c r="L335" s="66"/>
      <c r="M335" s="66"/>
      <c r="N335" s="66"/>
    </row>
    <row r="336" spans="11:14" x14ac:dyDescent="0.25">
      <c r="K336" s="66"/>
      <c r="L336" s="66"/>
      <c r="M336" s="66"/>
      <c r="N336" s="66"/>
    </row>
    <row r="337" spans="11:14" x14ac:dyDescent="0.25">
      <c r="K337" s="66"/>
      <c r="L337" s="66"/>
      <c r="M337" s="66"/>
      <c r="N337" s="66"/>
    </row>
    <row r="338" spans="11:14" x14ac:dyDescent="0.25">
      <c r="K338" s="66"/>
      <c r="L338" s="66"/>
      <c r="M338" s="66"/>
      <c r="N338" s="66"/>
    </row>
    <row r="339" spans="11:14" x14ac:dyDescent="0.25">
      <c r="K339" s="66"/>
      <c r="L339" s="66"/>
      <c r="M339" s="66"/>
      <c r="N339" s="66"/>
    </row>
    <row r="340" spans="11:14" x14ac:dyDescent="0.25">
      <c r="K340" s="66"/>
      <c r="L340" s="66"/>
      <c r="M340" s="66"/>
      <c r="N340" s="66"/>
    </row>
    <row r="341" spans="11:14" x14ac:dyDescent="0.25">
      <c r="K341" s="66"/>
      <c r="L341" s="66"/>
      <c r="M341" s="66"/>
      <c r="N341" s="66"/>
    </row>
    <row r="342" spans="11:14" x14ac:dyDescent="0.25">
      <c r="K342" s="66"/>
      <c r="L342" s="66"/>
      <c r="M342" s="66"/>
      <c r="N342" s="66"/>
    </row>
    <row r="343" spans="11:14" x14ac:dyDescent="0.25">
      <c r="K343" s="66"/>
      <c r="L343" s="66"/>
      <c r="M343" s="66"/>
      <c r="N343" s="66"/>
    </row>
    <row r="344" spans="11:14" x14ac:dyDescent="0.25">
      <c r="K344" s="66"/>
      <c r="L344" s="66"/>
      <c r="M344" s="66"/>
      <c r="N344" s="66"/>
    </row>
    <row r="345" spans="11:14" x14ac:dyDescent="0.25">
      <c r="K345" s="66"/>
      <c r="L345" s="66"/>
      <c r="M345" s="66"/>
      <c r="N345" s="66"/>
    </row>
    <row r="346" spans="11:14" x14ac:dyDescent="0.25">
      <c r="K346" s="66"/>
      <c r="L346" s="66"/>
      <c r="M346" s="66"/>
      <c r="N346" s="66"/>
    </row>
    <row r="347" spans="11:14" x14ac:dyDescent="0.25">
      <c r="K347" s="66"/>
      <c r="L347" s="66"/>
      <c r="M347" s="66"/>
      <c r="N347" s="66"/>
    </row>
    <row r="348" spans="11:14" x14ac:dyDescent="0.25">
      <c r="K348" s="66"/>
      <c r="L348" s="66"/>
      <c r="M348" s="66"/>
      <c r="N348" s="66"/>
    </row>
    <row r="349" spans="11:14" x14ac:dyDescent="0.25">
      <c r="K349" s="66"/>
      <c r="L349" s="66"/>
      <c r="M349" s="66"/>
      <c r="N349" s="66"/>
    </row>
    <row r="350" spans="11:14" x14ac:dyDescent="0.25">
      <c r="K350" s="66"/>
      <c r="L350" s="66"/>
      <c r="M350" s="66"/>
      <c r="N350" s="66"/>
    </row>
    <row r="351" spans="11:14" x14ac:dyDescent="0.25">
      <c r="K351" s="66"/>
      <c r="L351" s="66"/>
      <c r="M351" s="66"/>
      <c r="N351" s="66"/>
    </row>
    <row r="352" spans="11:14" x14ac:dyDescent="0.25">
      <c r="K352" s="66"/>
      <c r="L352" s="66"/>
      <c r="M352" s="66"/>
      <c r="N352" s="66"/>
    </row>
    <row r="353" spans="11:14" x14ac:dyDescent="0.25">
      <c r="K353" s="66"/>
      <c r="L353" s="66"/>
      <c r="M353" s="66"/>
      <c r="N353" s="66"/>
    </row>
    <row r="354" spans="11:14" x14ac:dyDescent="0.25">
      <c r="K354" s="66"/>
      <c r="L354" s="66"/>
      <c r="M354" s="66"/>
      <c r="N354" s="66"/>
    </row>
    <row r="355" spans="11:14" x14ac:dyDescent="0.25">
      <c r="K355" s="66"/>
      <c r="L355" s="66"/>
      <c r="M355" s="66"/>
      <c r="N355" s="66"/>
    </row>
    <row r="356" spans="11:14" x14ac:dyDescent="0.25">
      <c r="K356" s="66"/>
      <c r="L356" s="66"/>
      <c r="M356" s="66"/>
      <c r="N356" s="66"/>
    </row>
    <row r="357" spans="11:14" x14ac:dyDescent="0.25">
      <c r="K357" s="66"/>
      <c r="L357" s="66"/>
      <c r="M357" s="66"/>
      <c r="N357" s="66"/>
    </row>
    <row r="358" spans="11:14" x14ac:dyDescent="0.25">
      <c r="K358" s="66"/>
      <c r="L358" s="66"/>
      <c r="M358" s="66"/>
      <c r="N358" s="66"/>
    </row>
    <row r="359" spans="11:14" x14ac:dyDescent="0.25">
      <c r="K359" s="66"/>
      <c r="L359" s="66"/>
      <c r="M359" s="66"/>
      <c r="N359" s="66"/>
    </row>
    <row r="360" spans="11:14" x14ac:dyDescent="0.25">
      <c r="K360" s="66"/>
      <c r="L360" s="66"/>
      <c r="M360" s="66"/>
      <c r="N360" s="66"/>
    </row>
    <row r="361" spans="11:14" x14ac:dyDescent="0.25">
      <c r="K361" s="66"/>
      <c r="L361" s="66"/>
      <c r="M361" s="66"/>
      <c r="N361" s="66"/>
    </row>
    <row r="362" spans="11:14" x14ac:dyDescent="0.25">
      <c r="K362" s="66"/>
      <c r="L362" s="66"/>
      <c r="M362" s="66"/>
      <c r="N362" s="66"/>
    </row>
    <row r="363" spans="11:14" x14ac:dyDescent="0.25">
      <c r="K363" s="66"/>
      <c r="L363" s="66"/>
      <c r="M363" s="66"/>
      <c r="N363" s="66"/>
    </row>
    <row r="364" spans="11:14" x14ac:dyDescent="0.25">
      <c r="K364" s="66"/>
      <c r="L364" s="66"/>
      <c r="M364" s="66"/>
      <c r="N364" s="66"/>
    </row>
    <row r="365" spans="11:14" x14ac:dyDescent="0.25">
      <c r="K365" s="66"/>
      <c r="L365" s="66"/>
      <c r="M365" s="66"/>
      <c r="N365" s="66"/>
    </row>
    <row r="366" spans="11:14" x14ac:dyDescent="0.25">
      <c r="K366" s="66"/>
      <c r="L366" s="66"/>
      <c r="M366" s="66"/>
      <c r="N366" s="66"/>
    </row>
    <row r="367" spans="11:14" x14ac:dyDescent="0.25">
      <c r="K367" s="66"/>
      <c r="L367" s="66"/>
      <c r="M367" s="66"/>
      <c r="N367" s="66"/>
    </row>
    <row r="368" spans="11:14" x14ac:dyDescent="0.25">
      <c r="K368" s="66"/>
      <c r="L368" s="66"/>
      <c r="M368" s="66"/>
      <c r="N368" s="66"/>
    </row>
    <row r="369" spans="11:14" x14ac:dyDescent="0.25">
      <c r="K369" s="66"/>
      <c r="L369" s="66"/>
      <c r="M369" s="66"/>
      <c r="N369" s="66"/>
    </row>
    <row r="370" spans="11:14" x14ac:dyDescent="0.25">
      <c r="K370" s="66"/>
      <c r="L370" s="66"/>
      <c r="M370" s="66"/>
      <c r="N370" s="66"/>
    </row>
    <row r="371" spans="11:14" x14ac:dyDescent="0.25">
      <c r="K371" s="66"/>
      <c r="L371" s="66"/>
      <c r="M371" s="66"/>
      <c r="N371" s="66"/>
    </row>
    <row r="372" spans="11:14" x14ac:dyDescent="0.25">
      <c r="K372" s="66"/>
      <c r="L372" s="66"/>
      <c r="M372" s="66"/>
      <c r="N372" s="66"/>
    </row>
    <row r="373" spans="11:14" x14ac:dyDescent="0.25">
      <c r="K373" s="66"/>
      <c r="L373" s="66"/>
      <c r="M373" s="66"/>
      <c r="N373" s="66"/>
    </row>
    <row r="374" spans="11:14" x14ac:dyDescent="0.25">
      <c r="K374" s="66"/>
      <c r="L374" s="66"/>
      <c r="M374" s="66"/>
      <c r="N374" s="66"/>
    </row>
    <row r="375" spans="11:14" x14ac:dyDescent="0.25">
      <c r="K375" s="66"/>
      <c r="L375" s="66"/>
      <c r="M375" s="66"/>
      <c r="N375" s="66"/>
    </row>
    <row r="376" spans="11:14" x14ac:dyDescent="0.25">
      <c r="K376" s="66"/>
      <c r="L376" s="66"/>
      <c r="M376" s="66"/>
      <c r="N376" s="66"/>
    </row>
    <row r="377" spans="11:14" x14ac:dyDescent="0.25">
      <c r="K377" s="66"/>
      <c r="L377" s="66"/>
      <c r="M377" s="66"/>
      <c r="N377" s="66"/>
    </row>
    <row r="378" spans="11:14" x14ac:dyDescent="0.25">
      <c r="K378" s="66"/>
      <c r="L378" s="66"/>
      <c r="M378" s="66"/>
      <c r="N378" s="66"/>
    </row>
    <row r="379" spans="11:14" x14ac:dyDescent="0.25">
      <c r="K379" s="66"/>
      <c r="L379" s="66"/>
      <c r="M379" s="66"/>
      <c r="N379" s="66"/>
    </row>
    <row r="380" spans="11:14" x14ac:dyDescent="0.25">
      <c r="K380" s="66"/>
      <c r="L380" s="66"/>
      <c r="M380" s="66"/>
      <c r="N380" s="66"/>
    </row>
    <row r="381" spans="11:14" x14ac:dyDescent="0.25">
      <c r="K381" s="66"/>
      <c r="L381" s="66"/>
      <c r="M381" s="66"/>
      <c r="N381" s="66"/>
    </row>
    <row r="382" spans="11:14" x14ac:dyDescent="0.25">
      <c r="K382" s="66"/>
      <c r="L382" s="66"/>
      <c r="M382" s="66"/>
      <c r="N382" s="66"/>
    </row>
    <row r="383" spans="11:14" x14ac:dyDescent="0.25">
      <c r="K383" s="66"/>
      <c r="L383" s="66"/>
      <c r="M383" s="66"/>
      <c r="N383" s="66"/>
    </row>
    <row r="384" spans="11:14" x14ac:dyDescent="0.25">
      <c r="K384" s="66"/>
      <c r="L384" s="66"/>
      <c r="M384" s="66"/>
      <c r="N384" s="66"/>
    </row>
    <row r="385" spans="11:14" x14ac:dyDescent="0.25">
      <c r="K385" s="66"/>
      <c r="L385" s="66"/>
      <c r="M385" s="66"/>
      <c r="N385" s="66"/>
    </row>
    <row r="386" spans="11:14" x14ac:dyDescent="0.25">
      <c r="K386" s="66"/>
      <c r="L386" s="66"/>
      <c r="M386" s="66"/>
      <c r="N386" s="66"/>
    </row>
    <row r="387" spans="11:14" x14ac:dyDescent="0.25">
      <c r="K387" s="66"/>
      <c r="L387" s="66"/>
      <c r="M387" s="66"/>
      <c r="N387" s="66"/>
    </row>
    <row r="388" spans="11:14" x14ac:dyDescent="0.25">
      <c r="K388" s="66"/>
      <c r="L388" s="66"/>
      <c r="M388" s="66"/>
      <c r="N388" s="66"/>
    </row>
    <row r="389" spans="11:14" x14ac:dyDescent="0.25">
      <c r="K389" s="66"/>
      <c r="L389" s="66"/>
      <c r="M389" s="66"/>
      <c r="N389" s="66"/>
    </row>
    <row r="390" spans="11:14" x14ac:dyDescent="0.25">
      <c r="K390" s="66"/>
      <c r="L390" s="66"/>
      <c r="M390" s="66"/>
      <c r="N390" s="66"/>
    </row>
    <row r="391" spans="11:14" x14ac:dyDescent="0.25">
      <c r="K391" s="66"/>
      <c r="L391" s="66"/>
      <c r="M391" s="66"/>
      <c r="N391" s="66"/>
    </row>
    <row r="392" spans="11:14" x14ac:dyDescent="0.25">
      <c r="K392" s="66"/>
      <c r="L392" s="66"/>
      <c r="M392" s="66"/>
      <c r="N392" s="66"/>
    </row>
    <row r="393" spans="11:14" x14ac:dyDescent="0.25">
      <c r="K393" s="66"/>
      <c r="L393" s="66"/>
      <c r="M393" s="66"/>
      <c r="N393" s="66"/>
    </row>
    <row r="394" spans="11:14" x14ac:dyDescent="0.25">
      <c r="K394" s="66"/>
      <c r="L394" s="66"/>
      <c r="M394" s="66"/>
      <c r="N394" s="66"/>
    </row>
    <row r="395" spans="11:14" x14ac:dyDescent="0.25">
      <c r="K395" s="66"/>
      <c r="L395" s="66"/>
      <c r="M395" s="66"/>
      <c r="N395" s="66"/>
    </row>
    <row r="396" spans="11:14" x14ac:dyDescent="0.25">
      <c r="K396" s="66"/>
      <c r="L396" s="66"/>
      <c r="M396" s="66"/>
      <c r="N396" s="66"/>
    </row>
    <row r="397" spans="11:14" x14ac:dyDescent="0.25">
      <c r="K397" s="66"/>
      <c r="L397" s="66"/>
      <c r="M397" s="66"/>
      <c r="N397" s="66"/>
    </row>
    <row r="398" spans="11:14" x14ac:dyDescent="0.25">
      <c r="K398" s="66"/>
      <c r="L398" s="66"/>
      <c r="M398" s="66"/>
      <c r="N398" s="66"/>
    </row>
    <row r="399" spans="11:14" x14ac:dyDescent="0.25">
      <c r="K399" s="66"/>
      <c r="L399" s="66"/>
      <c r="M399" s="66"/>
      <c r="N399" s="66"/>
    </row>
    <row r="400" spans="11:14" x14ac:dyDescent="0.25">
      <c r="K400" s="66"/>
      <c r="L400" s="66"/>
      <c r="M400" s="66"/>
      <c r="N400" s="66"/>
    </row>
    <row r="401" spans="11:14" x14ac:dyDescent="0.25">
      <c r="K401" s="66"/>
      <c r="L401" s="66"/>
      <c r="M401" s="66"/>
      <c r="N401" s="66"/>
    </row>
    <row r="402" spans="11:14" x14ac:dyDescent="0.25">
      <c r="K402" s="66"/>
      <c r="L402" s="66"/>
      <c r="M402" s="66"/>
      <c r="N402" s="66"/>
    </row>
    <row r="403" spans="11:14" x14ac:dyDescent="0.25">
      <c r="K403" s="66"/>
      <c r="L403" s="66"/>
      <c r="M403" s="66"/>
      <c r="N403" s="66"/>
    </row>
    <row r="404" spans="11:14" x14ac:dyDescent="0.25">
      <c r="K404" s="66"/>
      <c r="L404" s="66"/>
      <c r="M404" s="66"/>
      <c r="N404" s="66"/>
    </row>
    <row r="405" spans="11:14" x14ac:dyDescent="0.25">
      <c r="K405" s="66"/>
      <c r="L405" s="66"/>
      <c r="M405" s="66"/>
      <c r="N405" s="66"/>
    </row>
    <row r="406" spans="11:14" x14ac:dyDescent="0.25">
      <c r="K406" s="66"/>
      <c r="L406" s="66"/>
      <c r="M406" s="66"/>
      <c r="N406" s="66"/>
    </row>
    <row r="407" spans="11:14" x14ac:dyDescent="0.25">
      <c r="K407" s="66"/>
      <c r="L407" s="66"/>
      <c r="M407" s="66"/>
      <c r="N407" s="66"/>
    </row>
    <row r="408" spans="11:14" x14ac:dyDescent="0.25">
      <c r="K408" s="66"/>
      <c r="L408" s="66"/>
      <c r="M408" s="66"/>
      <c r="N408" s="66"/>
    </row>
    <row r="409" spans="11:14" x14ac:dyDescent="0.25">
      <c r="K409" s="66"/>
      <c r="L409" s="66"/>
      <c r="M409" s="66"/>
      <c r="N409" s="66"/>
    </row>
    <row r="410" spans="11:14" x14ac:dyDescent="0.25">
      <c r="K410" s="66"/>
      <c r="L410" s="66"/>
      <c r="M410" s="66"/>
      <c r="N410" s="66"/>
    </row>
    <row r="411" spans="11:14" x14ac:dyDescent="0.25">
      <c r="K411" s="66"/>
      <c r="L411" s="66"/>
      <c r="M411" s="66"/>
      <c r="N411" s="66"/>
    </row>
    <row r="412" spans="11:14" x14ac:dyDescent="0.25">
      <c r="K412" s="66"/>
      <c r="L412" s="66"/>
      <c r="M412" s="66"/>
      <c r="N412" s="66"/>
    </row>
    <row r="413" spans="11:14" x14ac:dyDescent="0.25">
      <c r="K413" s="66"/>
      <c r="L413" s="66"/>
      <c r="M413" s="66"/>
      <c r="N413" s="66"/>
    </row>
    <row r="414" spans="11:14" x14ac:dyDescent="0.25">
      <c r="K414" s="66"/>
      <c r="L414" s="66"/>
      <c r="M414" s="66"/>
      <c r="N414" s="66"/>
    </row>
    <row r="415" spans="11:14" x14ac:dyDescent="0.25">
      <c r="K415" s="66"/>
      <c r="L415" s="66"/>
      <c r="M415" s="66"/>
      <c r="N415" s="66"/>
    </row>
    <row r="416" spans="11:14" x14ac:dyDescent="0.25">
      <c r="K416" s="66"/>
      <c r="L416" s="66"/>
      <c r="M416" s="66"/>
      <c r="N416" s="66"/>
    </row>
    <row r="417" spans="11:14" x14ac:dyDescent="0.25">
      <c r="K417" s="66"/>
      <c r="L417" s="66"/>
      <c r="M417" s="66"/>
      <c r="N417" s="66"/>
    </row>
    <row r="418" spans="11:14" x14ac:dyDescent="0.25">
      <c r="K418" s="66"/>
      <c r="L418" s="66"/>
      <c r="M418" s="66"/>
      <c r="N418" s="66"/>
    </row>
    <row r="419" spans="11:14" x14ac:dyDescent="0.25">
      <c r="K419" s="66"/>
      <c r="L419" s="66"/>
      <c r="M419" s="66"/>
      <c r="N419" s="66"/>
    </row>
    <row r="420" spans="11:14" x14ac:dyDescent="0.25">
      <c r="K420" s="66"/>
      <c r="L420" s="66"/>
      <c r="M420" s="66"/>
      <c r="N420" s="66"/>
    </row>
    <row r="421" spans="11:14" x14ac:dyDescent="0.25">
      <c r="K421" s="66"/>
      <c r="L421" s="66"/>
      <c r="M421" s="66"/>
      <c r="N421" s="66"/>
    </row>
    <row r="422" spans="11:14" x14ac:dyDescent="0.25">
      <c r="K422" s="66"/>
      <c r="L422" s="66"/>
      <c r="M422" s="66"/>
      <c r="N422" s="66"/>
    </row>
    <row r="423" spans="11:14" x14ac:dyDescent="0.25">
      <c r="K423" s="66"/>
      <c r="L423" s="66"/>
      <c r="M423" s="66"/>
      <c r="N423" s="66"/>
    </row>
    <row r="424" spans="11:14" x14ac:dyDescent="0.25">
      <c r="K424" s="66"/>
      <c r="L424" s="66"/>
      <c r="M424" s="66"/>
      <c r="N424" s="66"/>
    </row>
    <row r="425" spans="11:14" x14ac:dyDescent="0.25">
      <c r="K425" s="66"/>
      <c r="L425" s="66"/>
      <c r="M425" s="66"/>
      <c r="N425" s="66"/>
    </row>
    <row r="426" spans="11:14" x14ac:dyDescent="0.25">
      <c r="K426" s="66"/>
      <c r="L426" s="66"/>
      <c r="M426" s="66"/>
      <c r="N426" s="66"/>
    </row>
    <row r="427" spans="11:14" x14ac:dyDescent="0.25">
      <c r="K427" s="66"/>
      <c r="L427" s="66"/>
      <c r="M427" s="66"/>
      <c r="N427" s="66"/>
    </row>
    <row r="428" spans="11:14" x14ac:dyDescent="0.25">
      <c r="K428" s="66"/>
      <c r="L428" s="66"/>
      <c r="M428" s="66"/>
      <c r="N428" s="66"/>
    </row>
    <row r="429" spans="11:14" x14ac:dyDescent="0.25">
      <c r="K429" s="66"/>
      <c r="L429" s="66"/>
      <c r="M429" s="66"/>
      <c r="N429" s="66"/>
    </row>
    <row r="430" spans="11:14" x14ac:dyDescent="0.25">
      <c r="K430" s="66"/>
      <c r="L430" s="66"/>
      <c r="M430" s="66"/>
      <c r="N430" s="66"/>
    </row>
    <row r="431" spans="11:14" x14ac:dyDescent="0.25">
      <c r="K431" s="66"/>
      <c r="L431" s="66"/>
      <c r="M431" s="66"/>
      <c r="N431" s="66"/>
    </row>
    <row r="432" spans="11:14" x14ac:dyDescent="0.25">
      <c r="K432" s="66"/>
      <c r="L432" s="66"/>
      <c r="M432" s="66"/>
      <c r="N432" s="66"/>
    </row>
    <row r="433" spans="11:14" x14ac:dyDescent="0.25">
      <c r="K433" s="66"/>
      <c r="L433" s="66"/>
      <c r="M433" s="66"/>
      <c r="N433" s="66"/>
    </row>
    <row r="434" spans="11:14" x14ac:dyDescent="0.25">
      <c r="K434" s="66"/>
      <c r="L434" s="66"/>
      <c r="M434" s="66"/>
      <c r="N434" s="66"/>
    </row>
    <row r="435" spans="11:14" x14ac:dyDescent="0.25">
      <c r="K435" s="66"/>
      <c r="L435" s="66"/>
      <c r="M435" s="66"/>
      <c r="N435" s="66"/>
    </row>
    <row r="436" spans="11:14" x14ac:dyDescent="0.25">
      <c r="K436" s="66"/>
      <c r="L436" s="66"/>
      <c r="M436" s="66"/>
      <c r="N436" s="66"/>
    </row>
    <row r="437" spans="11:14" x14ac:dyDescent="0.25">
      <c r="K437" s="66"/>
      <c r="L437" s="66"/>
      <c r="M437" s="66"/>
      <c r="N437" s="66"/>
    </row>
    <row r="438" spans="11:14" x14ac:dyDescent="0.25">
      <c r="K438" s="66"/>
      <c r="L438" s="66"/>
      <c r="M438" s="66"/>
      <c r="N438" s="66"/>
    </row>
    <row r="439" spans="11:14" x14ac:dyDescent="0.25">
      <c r="K439" s="66"/>
      <c r="L439" s="66"/>
      <c r="M439" s="66"/>
      <c r="N439" s="66"/>
    </row>
    <row r="440" spans="11:14" x14ac:dyDescent="0.25">
      <c r="K440" s="66"/>
      <c r="L440" s="66"/>
      <c r="M440" s="66"/>
      <c r="N440" s="66"/>
    </row>
    <row r="441" spans="11:14" x14ac:dyDescent="0.25">
      <c r="K441" s="66"/>
      <c r="L441" s="66"/>
      <c r="M441" s="66"/>
      <c r="N441" s="66"/>
    </row>
    <row r="442" spans="11:14" x14ac:dyDescent="0.25">
      <c r="K442" s="66"/>
      <c r="L442" s="66"/>
      <c r="M442" s="66"/>
      <c r="N442" s="66"/>
    </row>
    <row r="443" spans="11:14" x14ac:dyDescent="0.25">
      <c r="K443" s="66"/>
      <c r="L443" s="66"/>
      <c r="M443" s="66"/>
      <c r="N443" s="66"/>
    </row>
    <row r="444" spans="11:14" x14ac:dyDescent="0.25">
      <c r="K444" s="66"/>
      <c r="L444" s="66"/>
      <c r="M444" s="66"/>
      <c r="N444" s="66"/>
    </row>
    <row r="445" spans="11:14" x14ac:dyDescent="0.25">
      <c r="K445" s="66"/>
      <c r="L445" s="66"/>
      <c r="M445" s="66"/>
      <c r="N445" s="66"/>
    </row>
    <row r="446" spans="11:14" x14ac:dyDescent="0.25">
      <c r="K446" s="66"/>
      <c r="L446" s="66"/>
      <c r="M446" s="66"/>
      <c r="N446" s="66"/>
    </row>
    <row r="447" spans="11:14" x14ac:dyDescent="0.25">
      <c r="K447" s="66"/>
      <c r="L447" s="66"/>
      <c r="M447" s="66"/>
      <c r="N447" s="66"/>
    </row>
    <row r="448" spans="11:14" x14ac:dyDescent="0.25">
      <c r="K448" s="66"/>
      <c r="L448" s="66"/>
      <c r="M448" s="66"/>
      <c r="N448" s="66"/>
    </row>
    <row r="449" spans="11:14" x14ac:dyDescent="0.25">
      <c r="K449" s="66"/>
      <c r="L449" s="66"/>
      <c r="M449" s="66"/>
      <c r="N449" s="66"/>
    </row>
    <row r="450" spans="11:14" x14ac:dyDescent="0.25">
      <c r="K450" s="66"/>
      <c r="L450" s="66"/>
      <c r="M450" s="66"/>
      <c r="N450" s="66"/>
    </row>
    <row r="451" spans="11:14" x14ac:dyDescent="0.25">
      <c r="K451" s="66"/>
      <c r="L451" s="66"/>
      <c r="M451" s="66"/>
      <c r="N451" s="66"/>
    </row>
    <row r="452" spans="11:14" x14ac:dyDescent="0.25">
      <c r="K452" s="66"/>
      <c r="L452" s="66"/>
      <c r="M452" s="66"/>
      <c r="N452" s="66"/>
    </row>
    <row r="453" spans="11:14" x14ac:dyDescent="0.25">
      <c r="K453" s="66"/>
      <c r="L453" s="66"/>
      <c r="M453" s="66"/>
      <c r="N453" s="66"/>
    </row>
    <row r="454" spans="11:14" x14ac:dyDescent="0.25">
      <c r="K454" s="66"/>
      <c r="L454" s="66"/>
      <c r="M454" s="66"/>
      <c r="N454" s="66"/>
    </row>
    <row r="455" spans="11:14" x14ac:dyDescent="0.25">
      <c r="K455" s="66"/>
      <c r="L455" s="66"/>
      <c r="M455" s="66"/>
      <c r="N455" s="66"/>
    </row>
    <row r="456" spans="11:14" x14ac:dyDescent="0.25">
      <c r="K456" s="66"/>
      <c r="L456" s="66"/>
      <c r="M456" s="66"/>
      <c r="N456" s="66"/>
    </row>
    <row r="457" spans="11:14" x14ac:dyDescent="0.25">
      <c r="K457" s="66"/>
      <c r="L457" s="66"/>
      <c r="M457" s="66"/>
      <c r="N457" s="66"/>
    </row>
    <row r="458" spans="11:14" x14ac:dyDescent="0.25">
      <c r="K458" s="66"/>
      <c r="L458" s="66"/>
      <c r="M458" s="66"/>
      <c r="N458" s="66"/>
    </row>
    <row r="459" spans="11:14" x14ac:dyDescent="0.25">
      <c r="K459" s="66"/>
      <c r="L459" s="66"/>
      <c r="M459" s="66"/>
      <c r="N459" s="66"/>
    </row>
    <row r="460" spans="11:14" x14ac:dyDescent="0.25">
      <c r="K460" s="66"/>
      <c r="L460" s="66"/>
      <c r="M460" s="66"/>
      <c r="N460" s="66"/>
    </row>
    <row r="461" spans="11:14" x14ac:dyDescent="0.25">
      <c r="K461" s="66"/>
      <c r="L461" s="66"/>
      <c r="M461" s="66"/>
      <c r="N461" s="66"/>
    </row>
    <row r="462" spans="11:14" x14ac:dyDescent="0.25">
      <c r="K462" s="66"/>
      <c r="L462" s="66"/>
      <c r="M462" s="66"/>
      <c r="N462" s="66"/>
    </row>
    <row r="463" spans="11:14" x14ac:dyDescent="0.25">
      <c r="K463" s="66"/>
      <c r="L463" s="66"/>
      <c r="M463" s="66"/>
      <c r="N463" s="66"/>
    </row>
    <row r="464" spans="11:14" x14ac:dyDescent="0.25">
      <c r="K464" s="66"/>
      <c r="L464" s="66"/>
      <c r="M464" s="66"/>
      <c r="N464" s="66"/>
    </row>
    <row r="465" spans="11:14" x14ac:dyDescent="0.25">
      <c r="K465" s="66"/>
      <c r="L465" s="66"/>
      <c r="M465" s="66"/>
      <c r="N465" s="66"/>
    </row>
    <row r="466" spans="11:14" x14ac:dyDescent="0.25">
      <c r="K466" s="66"/>
      <c r="L466" s="66"/>
      <c r="M466" s="66"/>
      <c r="N466" s="66"/>
    </row>
    <row r="467" spans="11:14" x14ac:dyDescent="0.25">
      <c r="K467" s="66"/>
      <c r="L467" s="66"/>
      <c r="M467" s="66"/>
      <c r="N467" s="66"/>
    </row>
    <row r="468" spans="11:14" x14ac:dyDescent="0.25">
      <c r="K468" s="66"/>
      <c r="L468" s="66"/>
      <c r="M468" s="66"/>
      <c r="N468" s="66"/>
    </row>
    <row r="469" spans="11:14" x14ac:dyDescent="0.25">
      <c r="K469" s="66"/>
      <c r="L469" s="66"/>
      <c r="M469" s="66"/>
      <c r="N469" s="66"/>
    </row>
    <row r="470" spans="11:14" x14ac:dyDescent="0.25">
      <c r="K470" s="66"/>
      <c r="L470" s="66"/>
      <c r="M470" s="66"/>
      <c r="N470" s="66"/>
    </row>
    <row r="471" spans="11:14" x14ac:dyDescent="0.25">
      <c r="K471" s="66"/>
      <c r="L471" s="66"/>
      <c r="M471" s="66"/>
      <c r="N471" s="66"/>
    </row>
    <row r="472" spans="11:14" x14ac:dyDescent="0.25">
      <c r="K472" s="66"/>
      <c r="L472" s="66"/>
      <c r="M472" s="66"/>
      <c r="N472" s="66"/>
    </row>
    <row r="473" spans="11:14" x14ac:dyDescent="0.25">
      <c r="K473" s="66"/>
      <c r="L473" s="66"/>
      <c r="M473" s="66"/>
      <c r="N473" s="66"/>
    </row>
    <row r="474" spans="11:14" x14ac:dyDescent="0.25">
      <c r="K474" s="66"/>
      <c r="L474" s="66"/>
      <c r="M474" s="66"/>
      <c r="N474" s="66"/>
    </row>
    <row r="475" spans="11:14" x14ac:dyDescent="0.25">
      <c r="K475" s="66"/>
      <c r="L475" s="66"/>
      <c r="M475" s="66"/>
      <c r="N475" s="66"/>
    </row>
    <row r="476" spans="11:14" x14ac:dyDescent="0.25">
      <c r="K476" s="66"/>
      <c r="L476" s="66"/>
      <c r="M476" s="66"/>
      <c r="N476" s="66"/>
    </row>
    <row r="477" spans="11:14" x14ac:dyDescent="0.25">
      <c r="K477" s="66"/>
      <c r="L477" s="66"/>
      <c r="M477" s="66"/>
      <c r="N477" s="66"/>
    </row>
    <row r="478" spans="11:14" x14ac:dyDescent="0.25">
      <c r="K478" s="66"/>
      <c r="L478" s="66"/>
      <c r="M478" s="66"/>
      <c r="N478" s="66"/>
    </row>
    <row r="479" spans="11:14" x14ac:dyDescent="0.25">
      <c r="K479" s="66"/>
      <c r="L479" s="66"/>
      <c r="M479" s="66"/>
      <c r="N479" s="66"/>
    </row>
    <row r="480" spans="11:14" x14ac:dyDescent="0.25">
      <c r="K480" s="66"/>
      <c r="L480" s="66"/>
      <c r="M480" s="66"/>
      <c r="N480" s="66"/>
    </row>
    <row r="481" spans="11:14" x14ac:dyDescent="0.25">
      <c r="K481" s="66"/>
      <c r="L481" s="66"/>
      <c r="M481" s="66"/>
      <c r="N481" s="66"/>
    </row>
    <row r="482" spans="11:14" x14ac:dyDescent="0.25">
      <c r="K482" s="66"/>
      <c r="L482" s="66"/>
      <c r="M482" s="66"/>
      <c r="N482" s="66"/>
    </row>
    <row r="483" spans="11:14" x14ac:dyDescent="0.25">
      <c r="K483" s="66"/>
      <c r="L483" s="66"/>
      <c r="M483" s="66"/>
      <c r="N483" s="66"/>
    </row>
    <row r="484" spans="11:14" x14ac:dyDescent="0.25">
      <c r="K484" s="66"/>
      <c r="L484" s="66"/>
      <c r="M484" s="66"/>
      <c r="N484" s="66"/>
    </row>
    <row r="485" spans="11:14" x14ac:dyDescent="0.25">
      <c r="K485" s="66"/>
      <c r="L485" s="66"/>
      <c r="M485" s="66"/>
      <c r="N485" s="66"/>
    </row>
    <row r="486" spans="11:14" x14ac:dyDescent="0.25">
      <c r="K486" s="66"/>
      <c r="L486" s="66"/>
      <c r="M486" s="66"/>
      <c r="N486" s="66"/>
    </row>
    <row r="487" spans="11:14" x14ac:dyDescent="0.25">
      <c r="K487" s="66"/>
      <c r="L487" s="66"/>
      <c r="M487" s="66"/>
      <c r="N487" s="66"/>
    </row>
    <row r="488" spans="11:14" x14ac:dyDescent="0.25">
      <c r="K488" s="66"/>
      <c r="L488" s="66"/>
      <c r="M488" s="66"/>
      <c r="N488" s="66"/>
    </row>
    <row r="489" spans="11:14" x14ac:dyDescent="0.25">
      <c r="K489" s="66"/>
      <c r="L489" s="66"/>
      <c r="M489" s="66"/>
      <c r="N489" s="66"/>
    </row>
    <row r="490" spans="11:14" x14ac:dyDescent="0.25">
      <c r="K490" s="66"/>
      <c r="L490" s="66"/>
      <c r="M490" s="66"/>
      <c r="N490" s="66"/>
    </row>
    <row r="491" spans="11:14" x14ac:dyDescent="0.25">
      <c r="K491" s="66"/>
      <c r="L491" s="66"/>
      <c r="M491" s="66"/>
      <c r="N491" s="66"/>
    </row>
    <row r="492" spans="11:14" x14ac:dyDescent="0.25">
      <c r="K492" s="66"/>
      <c r="L492" s="66"/>
      <c r="M492" s="66"/>
      <c r="N492" s="66"/>
    </row>
    <row r="493" spans="11:14" x14ac:dyDescent="0.25">
      <c r="K493" s="66"/>
      <c r="L493" s="66"/>
      <c r="M493" s="66"/>
      <c r="N493" s="66"/>
    </row>
    <row r="494" spans="11:14" x14ac:dyDescent="0.25">
      <c r="K494" s="66"/>
      <c r="L494" s="66"/>
      <c r="M494" s="66"/>
      <c r="N494" s="66"/>
    </row>
    <row r="495" spans="11:14" x14ac:dyDescent="0.25">
      <c r="K495" s="66"/>
      <c r="L495" s="66"/>
      <c r="M495" s="66"/>
      <c r="N495" s="66"/>
    </row>
    <row r="496" spans="11:14" x14ac:dyDescent="0.25">
      <c r="K496" s="66"/>
      <c r="L496" s="66"/>
      <c r="M496" s="66"/>
      <c r="N496" s="66"/>
    </row>
    <row r="497" spans="11:14" x14ac:dyDescent="0.25">
      <c r="K497" s="66"/>
      <c r="L497" s="66"/>
      <c r="M497" s="66"/>
      <c r="N497" s="66"/>
    </row>
    <row r="498" spans="11:14" x14ac:dyDescent="0.25">
      <c r="K498" s="66"/>
      <c r="L498" s="66"/>
      <c r="M498" s="66"/>
      <c r="N498" s="66"/>
    </row>
    <row r="499" spans="11:14" x14ac:dyDescent="0.25">
      <c r="K499" s="66"/>
      <c r="L499" s="66"/>
      <c r="M499" s="66"/>
      <c r="N499" s="66"/>
    </row>
    <row r="500" spans="11:14" x14ac:dyDescent="0.25">
      <c r="K500" s="66"/>
      <c r="L500" s="66"/>
      <c r="M500" s="66"/>
      <c r="N500" s="66"/>
    </row>
    <row r="501" spans="11:14" x14ac:dyDescent="0.25">
      <c r="K501" s="66"/>
      <c r="L501" s="66"/>
      <c r="M501" s="66"/>
      <c r="N501" s="66"/>
    </row>
    <row r="502" spans="11:14" x14ac:dyDescent="0.25">
      <c r="K502" s="66"/>
      <c r="L502" s="66"/>
      <c r="M502" s="66"/>
      <c r="N502" s="66"/>
    </row>
    <row r="503" spans="11:14" x14ac:dyDescent="0.25">
      <c r="K503" s="66"/>
      <c r="L503" s="66"/>
      <c r="M503" s="66"/>
      <c r="N503" s="66"/>
    </row>
    <row r="504" spans="11:14" x14ac:dyDescent="0.25">
      <c r="K504" s="66"/>
      <c r="L504" s="66"/>
      <c r="M504" s="66"/>
      <c r="N504" s="66"/>
    </row>
    <row r="505" spans="11:14" x14ac:dyDescent="0.25">
      <c r="K505" s="66"/>
      <c r="L505" s="66"/>
      <c r="M505" s="66"/>
      <c r="N505" s="66"/>
    </row>
    <row r="506" spans="11:14" x14ac:dyDescent="0.25">
      <c r="K506" s="66"/>
      <c r="L506" s="66"/>
      <c r="M506" s="66"/>
      <c r="N506" s="66"/>
    </row>
    <row r="507" spans="11:14" x14ac:dyDescent="0.25">
      <c r="K507" s="66"/>
      <c r="L507" s="66"/>
      <c r="M507" s="66"/>
      <c r="N507" s="66"/>
    </row>
    <row r="508" spans="11:14" x14ac:dyDescent="0.25">
      <c r="K508" s="66"/>
      <c r="L508" s="66"/>
      <c r="M508" s="66"/>
      <c r="N508" s="66"/>
    </row>
    <row r="509" spans="11:14" x14ac:dyDescent="0.25">
      <c r="K509" s="66"/>
      <c r="L509" s="66"/>
      <c r="M509" s="66"/>
      <c r="N509" s="66"/>
    </row>
    <row r="510" spans="11:14" x14ac:dyDescent="0.25">
      <c r="K510" s="66"/>
      <c r="L510" s="66"/>
      <c r="M510" s="66"/>
      <c r="N510" s="66"/>
    </row>
  </sheetData>
  <mergeCells count="2">
    <mergeCell ref="D4:E4"/>
    <mergeCell ref="T3:U3"/>
  </mergeCells>
  <pageMargins left="0.7" right="0.7" top="0.75" bottom="0.75" header="0.3" footer="0.3"/>
  <pageSetup orientation="portrait" horizontalDpi="300" verticalDpi="300" r:id="rId1"/>
  <ignoredErrors>
    <ignoredError sqref="A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Z49"/>
  <sheetViews>
    <sheetView topLeftCell="C1" zoomScaleNormal="100" workbookViewId="0">
      <selection activeCell="L29" sqref="L29"/>
    </sheetView>
  </sheetViews>
  <sheetFormatPr defaultRowHeight="15.75" x14ac:dyDescent="0.25"/>
  <cols>
    <col min="1" max="1" width="9.42578125" style="286" customWidth="1"/>
    <col min="2" max="2" width="58.85546875" style="242" customWidth="1"/>
    <col min="3" max="4" width="8.85546875" style="242" bestFit="1" customWidth="1"/>
    <col min="5" max="5" width="10.7109375" style="242" customWidth="1"/>
    <col min="6" max="7" width="9.5703125" style="242" customWidth="1"/>
    <col min="8" max="14" width="9.28515625" style="242" customWidth="1"/>
    <col min="15" max="15" width="14.5703125" style="242" customWidth="1"/>
    <col min="16" max="16" width="16.5703125" style="242" customWidth="1"/>
    <col min="17" max="17" width="17" style="242" bestFit="1" customWidth="1"/>
    <col min="18" max="16384" width="9.140625" style="242"/>
  </cols>
  <sheetData>
    <row r="1" spans="1:26" s="110" customFormat="1" x14ac:dyDescent="0.25">
      <c r="A1" s="273" t="s">
        <v>77</v>
      </c>
      <c r="B1" s="243"/>
      <c r="K1" s="369"/>
      <c r="L1" s="369"/>
      <c r="R1" s="242"/>
      <c r="S1" s="242"/>
      <c r="T1" s="242"/>
      <c r="U1" s="242"/>
      <c r="V1" s="242"/>
      <c r="W1" s="242"/>
      <c r="X1" s="242"/>
      <c r="Y1" s="242"/>
      <c r="Z1" s="242"/>
    </row>
    <row r="2" spans="1:26" s="110" customFormat="1" x14ac:dyDescent="0.25">
      <c r="A2" s="26"/>
      <c r="K2" s="369"/>
      <c r="L2" s="369"/>
      <c r="R2" s="242"/>
      <c r="S2" s="242"/>
      <c r="T2" s="426"/>
      <c r="U2" s="426"/>
      <c r="V2" s="29"/>
      <c r="W2" s="242"/>
      <c r="X2" s="242"/>
      <c r="Y2" s="242"/>
      <c r="Z2" s="242"/>
    </row>
    <row r="3" spans="1:26" s="110" customFormat="1" x14ac:dyDescent="0.25">
      <c r="A3" s="239" t="s">
        <v>208</v>
      </c>
      <c r="E3" s="425" t="s">
        <v>93</v>
      </c>
      <c r="F3" s="425"/>
      <c r="K3" s="369"/>
      <c r="R3" s="242"/>
      <c r="S3" s="242"/>
      <c r="T3" s="242"/>
      <c r="U3" s="242"/>
      <c r="V3" s="242"/>
      <c r="W3" s="242"/>
      <c r="X3" s="242"/>
      <c r="Y3" s="242"/>
      <c r="Z3" s="242"/>
    </row>
    <row r="4" spans="1:26" s="110" customFormat="1" x14ac:dyDescent="0.25">
      <c r="A4" s="243" t="s">
        <v>79</v>
      </c>
      <c r="B4" s="287"/>
      <c r="C4" s="36" t="s">
        <v>39</v>
      </c>
      <c r="D4" s="36" t="s">
        <v>40</v>
      </c>
      <c r="E4" s="36" t="s">
        <v>41</v>
      </c>
      <c r="F4" s="36" t="s">
        <v>42</v>
      </c>
      <c r="G4" s="36" t="s">
        <v>45</v>
      </c>
      <c r="H4" s="36" t="s">
        <v>51</v>
      </c>
      <c r="I4" s="36" t="s">
        <v>120</v>
      </c>
      <c r="J4" s="36" t="s">
        <v>123</v>
      </c>
      <c r="K4" s="33" t="s">
        <v>139</v>
      </c>
      <c r="L4" s="33" t="s">
        <v>160</v>
      </c>
      <c r="M4" s="33" t="s">
        <v>165</v>
      </c>
      <c r="N4" s="33" t="s">
        <v>184</v>
      </c>
      <c r="O4" s="35" t="s">
        <v>187</v>
      </c>
      <c r="P4" s="36" t="s">
        <v>188</v>
      </c>
      <c r="Q4" s="36" t="s">
        <v>189</v>
      </c>
      <c r="R4" s="242"/>
      <c r="S4" s="44"/>
      <c r="T4" s="44"/>
      <c r="U4" s="44"/>
      <c r="V4" s="44"/>
      <c r="W4" s="388"/>
      <c r="X4" s="388"/>
      <c r="Y4" s="388"/>
      <c r="Z4" s="388"/>
    </row>
    <row r="5" spans="1:26" s="110" customFormat="1" x14ac:dyDescent="0.25">
      <c r="A5" s="243" t="s">
        <v>94</v>
      </c>
      <c r="B5" s="243" t="s">
        <v>95</v>
      </c>
      <c r="C5" s="245">
        <v>520.83801506306907</v>
      </c>
      <c r="D5" s="245">
        <v>478.37934204721682</v>
      </c>
      <c r="E5" s="245">
        <v>476.95540502548869</v>
      </c>
      <c r="F5" s="245">
        <v>457.04837802482592</v>
      </c>
      <c r="G5" s="245">
        <v>432.60643925005297</v>
      </c>
      <c r="H5" s="245">
        <v>470.70332072607403</v>
      </c>
      <c r="I5" s="245">
        <v>481.14524464652476</v>
      </c>
      <c r="J5" s="245">
        <v>478.75441095884696</v>
      </c>
      <c r="K5" s="246">
        <v>456.92874776701171</v>
      </c>
      <c r="L5" s="246">
        <v>483.86264339228075</v>
      </c>
      <c r="M5" s="246">
        <v>439.3890361748015</v>
      </c>
      <c r="N5" s="246">
        <v>400.30627404925013</v>
      </c>
      <c r="O5" s="39">
        <f>N5/N$5*100</f>
        <v>100</v>
      </c>
      <c r="P5" s="40">
        <f>N5/M5-1</f>
        <v>-8.8947968446811965E-2</v>
      </c>
      <c r="Q5" s="40">
        <f>N5/J5-1</f>
        <v>-0.16385882848051736</v>
      </c>
      <c r="R5" s="242"/>
      <c r="S5" s="242"/>
      <c r="T5" s="242"/>
      <c r="U5" s="242"/>
      <c r="V5" s="242"/>
      <c r="W5" s="242"/>
      <c r="X5" s="242"/>
      <c r="Y5" s="242"/>
      <c r="Z5" s="242"/>
    </row>
    <row r="6" spans="1:26" s="110" customFormat="1" x14ac:dyDescent="0.25">
      <c r="A6" s="247"/>
      <c r="B6" s="247"/>
      <c r="C6" s="44"/>
      <c r="D6" s="44"/>
      <c r="E6" s="44"/>
      <c r="F6" s="44"/>
      <c r="G6" s="44"/>
      <c r="H6" s="44"/>
      <c r="I6" s="44"/>
      <c r="J6" s="44"/>
      <c r="K6" s="56"/>
      <c r="L6" s="56"/>
      <c r="M6" s="56"/>
      <c r="N6" s="56"/>
      <c r="O6" s="45"/>
      <c r="P6" s="250"/>
      <c r="Q6" s="47"/>
      <c r="R6" s="242"/>
      <c r="S6" s="242"/>
      <c r="T6" s="242"/>
      <c r="U6" s="242"/>
      <c r="V6" s="242"/>
      <c r="W6" s="242"/>
      <c r="X6" s="242"/>
      <c r="Y6" s="242"/>
      <c r="Z6" s="242"/>
    </row>
    <row r="7" spans="1:26" s="110" customFormat="1" x14ac:dyDescent="0.25">
      <c r="A7" s="393" t="s">
        <v>11</v>
      </c>
      <c r="B7" s="48" t="s">
        <v>82</v>
      </c>
      <c r="C7" s="285">
        <v>18.451853690262688</v>
      </c>
      <c r="D7" s="285">
        <v>20.327876158934728</v>
      </c>
      <c r="E7" s="285">
        <v>23.285683387869053</v>
      </c>
      <c r="F7" s="285">
        <v>22.868816754773086</v>
      </c>
      <c r="G7" s="285">
        <v>20.942055550250082</v>
      </c>
      <c r="H7" s="285">
        <v>22.545048748987224</v>
      </c>
      <c r="I7" s="285">
        <v>19.391366739755146</v>
      </c>
      <c r="J7" s="285">
        <v>19.879838099890002</v>
      </c>
      <c r="K7" s="285">
        <v>11.717910776212234</v>
      </c>
      <c r="L7" s="285">
        <v>14.725017505113984</v>
      </c>
      <c r="M7" s="285">
        <v>13.951202420770105</v>
      </c>
      <c r="N7" s="285">
        <v>15.851971293265475</v>
      </c>
      <c r="O7" s="45">
        <f>N7/N$5*100</f>
        <v>3.9599607402893686</v>
      </c>
      <c r="P7" s="46">
        <f t="shared" ref="P7:P26" si="0">N7/M7-1</f>
        <v>0.13624408958940815</v>
      </c>
      <c r="Q7" s="46">
        <f>N7/J7-1</f>
        <v>-0.20261064433149556</v>
      </c>
      <c r="R7" s="242"/>
      <c r="S7" s="242"/>
      <c r="T7" s="242"/>
      <c r="U7" s="242"/>
      <c r="V7" s="242"/>
      <c r="W7" s="242"/>
      <c r="X7" s="242"/>
      <c r="Y7" s="242"/>
      <c r="Z7" s="242"/>
    </row>
    <row r="8" spans="1:26" s="110" customFormat="1" x14ac:dyDescent="0.25">
      <c r="A8" s="393" t="s">
        <v>16</v>
      </c>
      <c r="B8" s="48" t="s">
        <v>83</v>
      </c>
      <c r="C8" s="285">
        <v>18.733563390714874</v>
      </c>
      <c r="D8" s="285">
        <v>11.85591734526002</v>
      </c>
      <c r="E8" s="285">
        <v>19.582368725135012</v>
      </c>
      <c r="F8" s="285">
        <v>15.254529304684032</v>
      </c>
      <c r="G8" s="285">
        <v>15.448835682312408</v>
      </c>
      <c r="H8" s="285">
        <v>17.140604403525785</v>
      </c>
      <c r="I8" s="285">
        <v>16.396151960454691</v>
      </c>
      <c r="J8" s="285">
        <v>15.396850245679129</v>
      </c>
      <c r="K8" s="285">
        <v>13.359055873594139</v>
      </c>
      <c r="L8" s="285">
        <v>21.580033671459365</v>
      </c>
      <c r="M8" s="285">
        <v>21.669338475237002</v>
      </c>
      <c r="N8" s="285">
        <v>15.403651845387989</v>
      </c>
      <c r="O8" s="45">
        <f t="shared" ref="O8:O26" si="1">N8/N$5*100</f>
        <v>3.8479666305437075</v>
      </c>
      <c r="P8" s="46">
        <f t="shared" si="0"/>
        <v>-0.2891498804640128</v>
      </c>
      <c r="Q8" s="46">
        <f t="shared" ref="Q8:Q26" si="2">N8/J8-1</f>
        <v>4.4175267021051567E-4</v>
      </c>
      <c r="R8" s="242"/>
      <c r="S8" s="242"/>
      <c r="T8" s="242"/>
      <c r="U8" s="242"/>
      <c r="V8" s="242"/>
      <c r="W8" s="242"/>
      <c r="X8" s="242"/>
      <c r="Y8" s="242"/>
      <c r="Z8" s="242"/>
    </row>
    <row r="9" spans="1:26" s="110" customFormat="1" x14ac:dyDescent="0.25">
      <c r="A9" s="393" t="s">
        <v>8</v>
      </c>
      <c r="B9" s="48" t="s">
        <v>81</v>
      </c>
      <c r="C9" s="285">
        <v>17.206714356390183</v>
      </c>
      <c r="D9" s="285">
        <v>17.281115467645144</v>
      </c>
      <c r="E9" s="285">
        <v>17.877910490326762</v>
      </c>
      <c r="F9" s="285">
        <v>19.691612739772676</v>
      </c>
      <c r="G9" s="285">
        <v>19.007804985931134</v>
      </c>
      <c r="H9" s="285">
        <v>19.614796674857057</v>
      </c>
      <c r="I9" s="285">
        <v>19.240507467651302</v>
      </c>
      <c r="J9" s="285">
        <v>17.770452545841412</v>
      </c>
      <c r="K9" s="285">
        <v>11.359655658782213</v>
      </c>
      <c r="L9" s="285">
        <v>14.272615016393026</v>
      </c>
      <c r="M9" s="285">
        <v>18.161623516736295</v>
      </c>
      <c r="N9" s="285">
        <v>14.487018076242869</v>
      </c>
      <c r="O9" s="45">
        <f t="shared" si="1"/>
        <v>3.6189835172207454</v>
      </c>
      <c r="P9" s="46">
        <f t="shared" si="0"/>
        <v>-0.20232802629716473</v>
      </c>
      <c r="Q9" s="46">
        <f t="shared" si="2"/>
        <v>-0.18476932206022645</v>
      </c>
      <c r="R9" s="242"/>
      <c r="S9" s="242"/>
      <c r="T9" s="242"/>
      <c r="U9" s="242"/>
      <c r="V9" s="242"/>
      <c r="W9" s="242"/>
      <c r="X9" s="242"/>
      <c r="Y9" s="242"/>
      <c r="Z9" s="242"/>
    </row>
    <row r="10" spans="1:26" s="110" customFormat="1" x14ac:dyDescent="0.25">
      <c r="A10" s="393" t="s">
        <v>130</v>
      </c>
      <c r="B10" s="48" t="s">
        <v>129</v>
      </c>
      <c r="C10" s="285">
        <v>14.327012955967659</v>
      </c>
      <c r="D10" s="285">
        <v>15.970244825422652</v>
      </c>
      <c r="E10" s="285">
        <v>11.874404800940731</v>
      </c>
      <c r="F10" s="285">
        <v>7.3014812465764916</v>
      </c>
      <c r="G10" s="285">
        <v>11.420603072058688</v>
      </c>
      <c r="H10" s="285">
        <v>29.506232721784926</v>
      </c>
      <c r="I10" s="285">
        <v>0.90431787652544038</v>
      </c>
      <c r="J10" s="285">
        <v>4.0753565616974088</v>
      </c>
      <c r="K10" s="285">
        <v>9.9929382826900106</v>
      </c>
      <c r="L10" s="285">
        <v>14.972291133320434</v>
      </c>
      <c r="M10" s="285">
        <v>11.944340356637086</v>
      </c>
      <c r="N10" s="285">
        <v>11.169640280363479</v>
      </c>
      <c r="O10" s="45">
        <f t="shared" si="1"/>
        <v>2.7902735991065843</v>
      </c>
      <c r="P10" s="46">
        <f t="shared" si="0"/>
        <v>-6.4859176240999461E-2</v>
      </c>
      <c r="Q10" s="46">
        <f t="shared" si="2"/>
        <v>1.7407762023432034</v>
      </c>
      <c r="R10" s="242"/>
      <c r="S10" s="242"/>
      <c r="T10" s="242"/>
      <c r="U10" s="242"/>
      <c r="V10" s="242"/>
      <c r="W10" s="242"/>
      <c r="X10" s="242"/>
      <c r="Y10" s="242"/>
      <c r="Z10" s="242"/>
    </row>
    <row r="11" spans="1:26" s="110" customFormat="1" x14ac:dyDescent="0.25">
      <c r="A11" s="393" t="s">
        <v>152</v>
      </c>
      <c r="B11" s="48" t="s">
        <v>153</v>
      </c>
      <c r="C11" s="285">
        <v>4.5298215012177812</v>
      </c>
      <c r="D11" s="285">
        <v>10.674568895034847</v>
      </c>
      <c r="E11" s="285">
        <v>7.2594568019171453</v>
      </c>
      <c r="F11" s="285">
        <v>7.6408642851930244</v>
      </c>
      <c r="G11" s="285">
        <v>5.9529126963107997</v>
      </c>
      <c r="H11" s="285">
        <v>3.7739702498499996</v>
      </c>
      <c r="I11" s="285">
        <v>7.0578857226074634</v>
      </c>
      <c r="J11" s="285">
        <v>3.4693163087795482</v>
      </c>
      <c r="K11" s="285">
        <v>3.8532379110217208</v>
      </c>
      <c r="L11" s="285">
        <v>5.2230668398691824</v>
      </c>
      <c r="M11" s="285">
        <v>6.2357175016630597</v>
      </c>
      <c r="N11" s="285">
        <v>8.1577176690370159</v>
      </c>
      <c r="O11" s="45">
        <f t="shared" si="1"/>
        <v>2.0378690512438391</v>
      </c>
      <c r="P11" s="46">
        <f t="shared" si="0"/>
        <v>0.30822438105340089</v>
      </c>
      <c r="Q11" s="46">
        <f t="shared" si="2"/>
        <v>1.3513905746768806</v>
      </c>
      <c r="R11" s="242"/>
      <c r="S11" s="242"/>
      <c r="T11" s="242"/>
      <c r="U11" s="242"/>
      <c r="V11" s="242"/>
      <c r="W11" s="242"/>
      <c r="X11" s="242"/>
      <c r="Y11" s="242"/>
      <c r="Z11" s="242"/>
    </row>
    <row r="12" spans="1:26" s="110" customFormat="1" x14ac:dyDescent="0.25">
      <c r="A12" s="393" t="s">
        <v>24</v>
      </c>
      <c r="B12" s="48" t="s">
        <v>121</v>
      </c>
      <c r="C12" s="285">
        <v>8.2826790974905844</v>
      </c>
      <c r="D12" s="285">
        <v>10.458174527496224</v>
      </c>
      <c r="E12" s="285">
        <v>10.023133503953789</v>
      </c>
      <c r="F12" s="285">
        <v>14.192381511060271</v>
      </c>
      <c r="G12" s="285">
        <v>6.4499251534862232</v>
      </c>
      <c r="H12" s="285">
        <v>5.1164151459322529</v>
      </c>
      <c r="I12" s="285">
        <v>5.3003629210540328</v>
      </c>
      <c r="J12" s="285">
        <v>9.9586214508702913</v>
      </c>
      <c r="K12" s="285">
        <v>7.9912615906277003</v>
      </c>
      <c r="L12" s="285">
        <v>9.6126824114523952</v>
      </c>
      <c r="M12" s="285">
        <v>5.135320467959879</v>
      </c>
      <c r="N12" s="285">
        <v>7.4206569447151329</v>
      </c>
      <c r="O12" s="45">
        <f t="shared" si="1"/>
        <v>1.8537448513240542</v>
      </c>
      <c r="P12" s="46">
        <f t="shared" si="0"/>
        <v>0.44502314724345826</v>
      </c>
      <c r="Q12" s="46">
        <f t="shared" si="2"/>
        <v>-0.25485098702424958</v>
      </c>
      <c r="R12" s="242"/>
      <c r="S12" s="242"/>
      <c r="T12" s="242"/>
      <c r="U12" s="242"/>
      <c r="V12" s="242"/>
      <c r="W12" s="242"/>
      <c r="X12" s="242"/>
      <c r="Y12" s="242"/>
      <c r="Z12" s="242"/>
    </row>
    <row r="13" spans="1:26" s="110" customFormat="1" x14ac:dyDescent="0.25">
      <c r="A13" s="393" t="s">
        <v>150</v>
      </c>
      <c r="B13" s="48" t="s">
        <v>151</v>
      </c>
      <c r="C13" s="285">
        <v>0.63227319478204091</v>
      </c>
      <c r="D13" s="285">
        <v>0.32792126284312234</v>
      </c>
      <c r="E13" s="285">
        <v>1.7400558863867583</v>
      </c>
      <c r="F13" s="285">
        <v>0.87596743932457666</v>
      </c>
      <c r="G13" s="285">
        <v>0.16947363293937129</v>
      </c>
      <c r="H13" s="285">
        <v>0.93944212701887564</v>
      </c>
      <c r="I13" s="285">
        <v>5.5270132686968871</v>
      </c>
      <c r="J13" s="285">
        <v>3.5719273739651278</v>
      </c>
      <c r="K13" s="285">
        <v>8.3170526308396298</v>
      </c>
      <c r="L13" s="285">
        <v>3.3398143559076647</v>
      </c>
      <c r="M13" s="285">
        <v>2.3043250308181542</v>
      </c>
      <c r="N13" s="285">
        <v>6.8223041146509891</v>
      </c>
      <c r="O13" s="45">
        <f t="shared" si="1"/>
        <v>1.7042710936405741</v>
      </c>
      <c r="P13" s="46">
        <f t="shared" si="0"/>
        <v>1.960651827936235</v>
      </c>
      <c r="Q13" s="46">
        <f t="shared" si="2"/>
        <v>0.90997839552310955</v>
      </c>
      <c r="R13" s="242"/>
      <c r="S13" s="242"/>
      <c r="T13" s="242"/>
      <c r="U13" s="242"/>
      <c r="V13" s="242"/>
      <c r="W13" s="242"/>
      <c r="X13" s="242"/>
      <c r="Y13" s="242"/>
      <c r="Z13" s="242"/>
    </row>
    <row r="14" spans="1:26" s="110" customFormat="1" x14ac:dyDescent="0.25">
      <c r="A14" s="274" t="s">
        <v>23</v>
      </c>
      <c r="B14" s="26" t="s">
        <v>86</v>
      </c>
      <c r="C14" s="49">
        <v>3.8824142081182633</v>
      </c>
      <c r="D14" s="49">
        <v>3.804832578617948</v>
      </c>
      <c r="E14" s="49">
        <v>3.5075879132654246</v>
      </c>
      <c r="F14" s="49">
        <v>4.0203361047235511</v>
      </c>
      <c r="G14" s="49">
        <v>3.3624880212788795</v>
      </c>
      <c r="H14" s="49">
        <v>4.0762914300919446</v>
      </c>
      <c r="I14" s="49">
        <v>4.0870507224137196</v>
      </c>
      <c r="J14" s="49">
        <v>5.4332902781897578</v>
      </c>
      <c r="K14" s="49">
        <v>5.9573682838936497</v>
      </c>
      <c r="L14" s="49">
        <v>7.6888062318638211</v>
      </c>
      <c r="M14" s="49">
        <v>5.7903452204964889</v>
      </c>
      <c r="N14" s="49">
        <v>5.9262472893268781</v>
      </c>
      <c r="O14" s="45">
        <f t="shared" si="1"/>
        <v>1.4804282804215467</v>
      </c>
      <c r="P14" s="46">
        <f t="shared" si="0"/>
        <v>2.3470460508870472E-2</v>
      </c>
      <c r="Q14" s="46">
        <f t="shared" si="2"/>
        <v>9.0729003218536164E-2</v>
      </c>
      <c r="R14" s="242"/>
      <c r="S14" s="242"/>
      <c r="T14" s="242"/>
      <c r="U14" s="242"/>
      <c r="V14" s="242"/>
      <c r="W14" s="242"/>
      <c r="X14" s="242"/>
      <c r="Y14" s="242"/>
      <c r="Z14" s="242"/>
    </row>
    <row r="15" spans="1:26" s="110" customFormat="1" x14ac:dyDescent="0.25">
      <c r="A15" s="274" t="s">
        <v>169</v>
      </c>
      <c r="B15" s="26" t="s">
        <v>170</v>
      </c>
      <c r="C15" s="49">
        <v>1.3002096118865902</v>
      </c>
      <c r="D15" s="49">
        <v>4.180731125518402E-2</v>
      </c>
      <c r="E15" s="49">
        <v>14.952726675361339</v>
      </c>
      <c r="F15" s="49">
        <v>5.8714797602881985</v>
      </c>
      <c r="G15" s="49">
        <v>1.3824833190835786</v>
      </c>
      <c r="H15" s="49">
        <v>0.20124896893708313</v>
      </c>
      <c r="I15" s="49">
        <v>6.5614604192874069</v>
      </c>
      <c r="J15" s="49">
        <v>6.1404790585113185</v>
      </c>
      <c r="K15" s="49">
        <v>4.9980437274611766</v>
      </c>
      <c r="L15" s="49">
        <v>2.9209282791712536</v>
      </c>
      <c r="M15" s="49">
        <v>8.2138322994788062</v>
      </c>
      <c r="N15" s="49">
        <v>5.6209174508807624</v>
      </c>
      <c r="O15" s="45">
        <f t="shared" si="1"/>
        <v>1.4041542227212793</v>
      </c>
      <c r="P15" s="46">
        <f t="shared" si="0"/>
        <v>-0.31567662378042127</v>
      </c>
      <c r="Q15" s="46">
        <f t="shared" si="2"/>
        <v>-8.4612552649355854E-2</v>
      </c>
      <c r="R15" s="242"/>
      <c r="S15" s="242"/>
      <c r="T15" s="242"/>
      <c r="U15" s="242"/>
      <c r="V15" s="242"/>
      <c r="W15" s="242"/>
      <c r="X15" s="242"/>
      <c r="Y15" s="242"/>
      <c r="Z15" s="242"/>
    </row>
    <row r="16" spans="1:26" s="110" customFormat="1" x14ac:dyDescent="0.25">
      <c r="A16" s="274" t="s">
        <v>133</v>
      </c>
      <c r="B16" s="26" t="s">
        <v>128</v>
      </c>
      <c r="C16" s="49">
        <v>1.9739834380422969</v>
      </c>
      <c r="D16" s="49">
        <v>2.6728925770625418</v>
      </c>
      <c r="E16" s="49">
        <v>1.7998856697009264</v>
      </c>
      <c r="F16" s="49">
        <v>1.7078369821153194</v>
      </c>
      <c r="G16" s="49">
        <v>2.4208841051972434</v>
      </c>
      <c r="H16" s="49">
        <v>2.7386166063996478</v>
      </c>
      <c r="I16" s="49">
        <v>2.3681235275005386</v>
      </c>
      <c r="J16" s="49">
        <v>4.6168764040543397</v>
      </c>
      <c r="K16" s="49">
        <v>4.96841509173308</v>
      </c>
      <c r="L16" s="49">
        <v>3.2208282489821078</v>
      </c>
      <c r="M16" s="49">
        <v>4.6190243138468139</v>
      </c>
      <c r="N16" s="49">
        <v>5.4527616480245458</v>
      </c>
      <c r="O16" s="45">
        <f t="shared" si="1"/>
        <v>1.3621474359789041</v>
      </c>
      <c r="P16" s="46">
        <f t="shared" si="0"/>
        <v>0.18050074594289778</v>
      </c>
      <c r="Q16" s="46">
        <f t="shared" si="2"/>
        <v>0.18104995040286709</v>
      </c>
      <c r="R16" s="242"/>
      <c r="S16" s="242"/>
      <c r="T16" s="242"/>
      <c r="U16" s="242"/>
      <c r="V16" s="242"/>
      <c r="W16" s="242"/>
      <c r="X16" s="242"/>
      <c r="Y16" s="242"/>
      <c r="Z16" s="242"/>
    </row>
    <row r="17" spans="1:26" s="110" customFormat="1" x14ac:dyDescent="0.25">
      <c r="A17" s="274" t="s">
        <v>173</v>
      </c>
      <c r="B17" s="26" t="s">
        <v>174</v>
      </c>
      <c r="C17" s="49">
        <v>0.81716527589404997</v>
      </c>
      <c r="D17" s="49">
        <v>1.0013291472106618</v>
      </c>
      <c r="E17" s="49">
        <v>1.1695229503385494</v>
      </c>
      <c r="F17" s="49">
        <v>1.2889279834999223</v>
      </c>
      <c r="G17" s="49">
        <v>1.4810416998729021</v>
      </c>
      <c r="H17" s="49">
        <v>1.6834162848380576</v>
      </c>
      <c r="I17" s="49">
        <v>2.8213488027037106</v>
      </c>
      <c r="J17" s="49">
        <v>3.1177839244141352</v>
      </c>
      <c r="K17" s="49">
        <v>3.3986979317597821</v>
      </c>
      <c r="L17" s="49">
        <v>2.7791657393351472</v>
      </c>
      <c r="M17" s="49">
        <v>4.1136089689327751</v>
      </c>
      <c r="N17" s="49">
        <v>4.6425827585867587</v>
      </c>
      <c r="O17" s="45">
        <f t="shared" si="1"/>
        <v>1.159757680444343</v>
      </c>
      <c r="P17" s="46">
        <f t="shared" si="0"/>
        <v>0.12859116985813546</v>
      </c>
      <c r="Q17" s="46">
        <f t="shared" si="2"/>
        <v>0.48906494841817794</v>
      </c>
      <c r="R17" s="242"/>
      <c r="S17" s="242"/>
      <c r="T17" s="242"/>
      <c r="U17" s="242"/>
      <c r="V17" s="242"/>
      <c r="W17" s="242"/>
      <c r="X17" s="242"/>
      <c r="Y17" s="242"/>
      <c r="Z17" s="242"/>
    </row>
    <row r="18" spans="1:26" s="110" customFormat="1" x14ac:dyDescent="0.25">
      <c r="A18" s="274" t="s">
        <v>171</v>
      </c>
      <c r="B18" s="26" t="s">
        <v>172</v>
      </c>
      <c r="C18" s="49">
        <v>0.11665704262059663</v>
      </c>
      <c r="D18" s="49">
        <v>0.76285157400354164</v>
      </c>
      <c r="E18" s="49">
        <v>2.4921528755054809</v>
      </c>
      <c r="F18" s="49">
        <v>1.9146011109522603</v>
      </c>
      <c r="G18" s="49">
        <v>0.59551727741340432</v>
      </c>
      <c r="H18" s="49">
        <v>0.91574558543299145</v>
      </c>
      <c r="I18" s="49">
        <v>2.3858442077553508</v>
      </c>
      <c r="J18" s="49">
        <v>0.17116590397330872</v>
      </c>
      <c r="K18" s="49">
        <v>0.98963076734852662</v>
      </c>
      <c r="L18" s="49">
        <v>0.51778144738824816</v>
      </c>
      <c r="M18" s="49">
        <v>4.9327993989096433</v>
      </c>
      <c r="N18" s="49">
        <v>4.6171928034627934</v>
      </c>
      <c r="O18" s="45">
        <f t="shared" si="1"/>
        <v>1.153415048122562</v>
      </c>
      <c r="P18" s="46">
        <f t="shared" si="0"/>
        <v>-6.3981234573741719E-2</v>
      </c>
      <c r="Q18" s="46">
        <f t="shared" si="2"/>
        <v>25.974956438653749</v>
      </c>
      <c r="R18" s="242"/>
      <c r="S18" s="242"/>
      <c r="T18" s="242"/>
      <c r="U18" s="242"/>
      <c r="V18" s="242"/>
      <c r="W18" s="242"/>
      <c r="X18" s="242"/>
      <c r="Y18" s="242"/>
      <c r="Z18" s="242"/>
    </row>
    <row r="19" spans="1:26" s="110" customFormat="1" x14ac:dyDescent="0.25">
      <c r="A19" s="274" t="s">
        <v>20</v>
      </c>
      <c r="B19" s="26" t="s">
        <v>84</v>
      </c>
      <c r="C19" s="49">
        <v>11.39214774296061</v>
      </c>
      <c r="D19" s="49">
        <v>11.88838791887523</v>
      </c>
      <c r="E19" s="49">
        <v>13.547604642397832</v>
      </c>
      <c r="F19" s="49">
        <v>13.519394691469783</v>
      </c>
      <c r="G19" s="49">
        <v>9.5171226134411686</v>
      </c>
      <c r="H19" s="49">
        <v>10.002200756380098</v>
      </c>
      <c r="I19" s="49">
        <v>8.3133446311864532</v>
      </c>
      <c r="J19" s="49">
        <v>8.3202707844814316</v>
      </c>
      <c r="K19" s="49">
        <v>6.8652033967971366</v>
      </c>
      <c r="L19" s="49">
        <v>3.2556246402744597</v>
      </c>
      <c r="M19" s="49">
        <v>6.5193942594307472</v>
      </c>
      <c r="N19" s="49">
        <v>4.0577380111576788</v>
      </c>
      <c r="O19" s="45">
        <f t="shared" si="1"/>
        <v>1.0136583596634936</v>
      </c>
      <c r="P19" s="46">
        <f t="shared" si="0"/>
        <v>-0.37758971927677409</v>
      </c>
      <c r="Q19" s="46">
        <f t="shared" si="2"/>
        <v>-0.51230697698854022</v>
      </c>
      <c r="R19" s="242"/>
      <c r="S19" s="242"/>
      <c r="T19" s="242"/>
      <c r="U19" s="242"/>
      <c r="V19" s="242"/>
      <c r="W19" s="242"/>
      <c r="X19" s="242"/>
      <c r="Y19" s="242"/>
      <c r="Z19" s="242"/>
    </row>
    <row r="20" spans="1:26" s="110" customFormat="1" x14ac:dyDescent="0.25">
      <c r="A20" s="282" t="s">
        <v>46</v>
      </c>
      <c r="B20" s="30" t="s">
        <v>85</v>
      </c>
      <c r="C20" s="49">
        <v>2.3494207219524359</v>
      </c>
      <c r="D20" s="49">
        <v>4.0089262524730183</v>
      </c>
      <c r="E20" s="49">
        <v>4.5016512621774982</v>
      </c>
      <c r="F20" s="49">
        <v>3.6733181677688962</v>
      </c>
      <c r="G20" s="49">
        <v>3.4808943917291595</v>
      </c>
      <c r="H20" s="49">
        <v>4.5115090503255004</v>
      </c>
      <c r="I20" s="49">
        <v>6.0365969574155764</v>
      </c>
      <c r="J20" s="49">
        <v>4.0252191967560407</v>
      </c>
      <c r="K20" s="49">
        <v>3.7098423746632347</v>
      </c>
      <c r="L20" s="49">
        <v>5.1768156299155006</v>
      </c>
      <c r="M20" s="49">
        <v>5.7686096340080919</v>
      </c>
      <c r="N20" s="49">
        <v>3.9371746024672118</v>
      </c>
      <c r="O20" s="45">
        <f t="shared" si="1"/>
        <v>0.98354056823571467</v>
      </c>
      <c r="P20" s="46">
        <f t="shared" si="0"/>
        <v>-0.31748292010329349</v>
      </c>
      <c r="Q20" s="46">
        <f t="shared" si="2"/>
        <v>-2.1873242172695817E-2</v>
      </c>
      <c r="R20" s="242"/>
      <c r="S20" s="242"/>
      <c r="T20" s="242"/>
      <c r="U20" s="242"/>
      <c r="V20" s="242"/>
      <c r="W20" s="242"/>
      <c r="X20" s="242"/>
      <c r="Y20" s="242"/>
      <c r="Z20" s="242"/>
    </row>
    <row r="21" spans="1:26" s="110" customFormat="1" x14ac:dyDescent="0.25">
      <c r="A21" s="394" t="s">
        <v>209</v>
      </c>
      <c r="B21" s="242" t="s">
        <v>210</v>
      </c>
      <c r="C21" s="49">
        <v>2.1344849401909323</v>
      </c>
      <c r="D21" s="49">
        <v>0.4236554228457205</v>
      </c>
      <c r="E21" s="49">
        <v>1.4069882219105481</v>
      </c>
      <c r="F21" s="49">
        <v>4.5803689584778597</v>
      </c>
      <c r="G21" s="49">
        <v>1.9479771249427629</v>
      </c>
      <c r="H21" s="49">
        <v>1.1401584108138731</v>
      </c>
      <c r="I21" s="49">
        <v>2.1732148567759029</v>
      </c>
      <c r="J21" s="49">
        <v>0.59789655434912325</v>
      </c>
      <c r="K21" s="49">
        <v>1.8296711948829092</v>
      </c>
      <c r="L21" s="49">
        <v>0.83863520280774495</v>
      </c>
      <c r="M21" s="49">
        <v>0.27423286500067573</v>
      </c>
      <c r="N21" s="368">
        <v>3.8877852998529043</v>
      </c>
      <c r="O21" s="45">
        <f t="shared" si="1"/>
        <v>0.97120268951232713</v>
      </c>
      <c r="P21" s="46">
        <f t="shared" si="0"/>
        <v>13.176948849086067</v>
      </c>
      <c r="Q21" s="46">
        <f t="shared" si="2"/>
        <v>5.5024380414521543</v>
      </c>
      <c r="R21" s="242"/>
      <c r="S21" s="242"/>
      <c r="T21" s="242"/>
      <c r="U21" s="242"/>
      <c r="V21" s="242"/>
      <c r="W21" s="242"/>
      <c r="X21" s="242"/>
      <c r="Y21" s="242"/>
      <c r="Z21" s="242"/>
    </row>
    <row r="22" spans="1:26" s="110" customFormat="1" x14ac:dyDescent="0.25">
      <c r="A22" s="282" t="s">
        <v>211</v>
      </c>
      <c r="B22" s="30" t="s">
        <v>212</v>
      </c>
      <c r="C22" s="49">
        <v>0.21178453681316139</v>
      </c>
      <c r="D22" s="49">
        <v>0.69842208798702299</v>
      </c>
      <c r="E22" s="49">
        <v>0.69998206870893986</v>
      </c>
      <c r="F22" s="49">
        <v>1.3729135882643506</v>
      </c>
      <c r="G22" s="49">
        <v>0.31149802377313485</v>
      </c>
      <c r="H22" s="49">
        <v>0.79989721424093396</v>
      </c>
      <c r="I22" s="49">
        <v>0.56059087810388974</v>
      </c>
      <c r="J22" s="49">
        <v>0.72518365318360556</v>
      </c>
      <c r="K22" s="49">
        <v>1.0143841727510003</v>
      </c>
      <c r="L22" s="49">
        <v>2.7280364786130238</v>
      </c>
      <c r="M22" s="49">
        <v>2.7161179337626118</v>
      </c>
      <c r="N22" s="368">
        <v>3.8735742372495228</v>
      </c>
      <c r="O22" s="45">
        <f t="shared" si="1"/>
        <v>0.96765264207998714</v>
      </c>
      <c r="P22" s="46">
        <f t="shared" si="0"/>
        <v>0.42614361073913232</v>
      </c>
      <c r="Q22" s="46">
        <f t="shared" si="2"/>
        <v>4.3415079342236531</v>
      </c>
      <c r="R22" s="242"/>
      <c r="S22" s="242"/>
      <c r="T22" s="242"/>
      <c r="U22" s="242"/>
      <c r="V22" s="242"/>
      <c r="W22" s="242"/>
      <c r="X22" s="242"/>
      <c r="Y22" s="242"/>
      <c r="Z22" s="242"/>
    </row>
    <row r="23" spans="1:26" s="110" customFormat="1" x14ac:dyDescent="0.25">
      <c r="A23" s="274" t="s">
        <v>175</v>
      </c>
      <c r="B23" s="26" t="s">
        <v>176</v>
      </c>
      <c r="C23" s="49">
        <v>0.91516466469571511</v>
      </c>
      <c r="D23" s="49">
        <v>4.4192864804402578</v>
      </c>
      <c r="E23" s="49">
        <v>4.3950046806385998</v>
      </c>
      <c r="F23" s="49">
        <v>0.95096630532006132</v>
      </c>
      <c r="G23" s="49">
        <v>1.2128550367639181</v>
      </c>
      <c r="H23" s="49">
        <v>1.1400338500906138</v>
      </c>
      <c r="I23" s="49">
        <v>1.2877964304810032</v>
      </c>
      <c r="J23" s="49">
        <v>1.3968821888719594</v>
      </c>
      <c r="K23" s="49">
        <v>2.0235098016698161</v>
      </c>
      <c r="L23" s="49">
        <v>1.1959787511945255</v>
      </c>
      <c r="M23" s="49">
        <v>3.590334933267691</v>
      </c>
      <c r="N23" s="368">
        <v>3.8027391282500678</v>
      </c>
      <c r="O23" s="45">
        <f t="shared" si="1"/>
        <v>0.94995741380316523</v>
      </c>
      <c r="P23" s="46">
        <f t="shared" si="0"/>
        <v>5.9159994521474912E-2</v>
      </c>
      <c r="Q23" s="46">
        <f t="shared" si="2"/>
        <v>1.7223048289569345</v>
      </c>
      <c r="R23" s="242"/>
      <c r="S23" s="242"/>
      <c r="T23" s="242"/>
      <c r="U23" s="242"/>
      <c r="V23" s="242"/>
      <c r="W23" s="242"/>
      <c r="X23" s="242"/>
      <c r="Y23" s="242"/>
      <c r="Z23" s="242"/>
    </row>
    <row r="24" spans="1:26" s="110" customFormat="1" x14ac:dyDescent="0.25">
      <c r="A24" s="282" t="s">
        <v>213</v>
      </c>
      <c r="B24" s="30" t="s">
        <v>214</v>
      </c>
      <c r="C24" s="304">
        <v>3.2462049885240698</v>
      </c>
      <c r="D24" s="304">
        <v>6.6623470325852878</v>
      </c>
      <c r="E24" s="304">
        <v>8.3570864237720119</v>
      </c>
      <c r="F24" s="304">
        <v>4.8715636723099101</v>
      </c>
      <c r="G24" s="304">
        <v>7.2635085360298071</v>
      </c>
      <c r="H24" s="304">
        <v>7.4518312278405201</v>
      </c>
      <c r="I24" s="304">
        <v>4.9972866904613271</v>
      </c>
      <c r="J24" s="304">
        <v>7.2489793826707301</v>
      </c>
      <c r="K24" s="304">
        <v>5.0404872509302852</v>
      </c>
      <c r="L24" s="304">
        <v>3.2580642812661189</v>
      </c>
      <c r="M24" s="304">
        <v>1.3667108154041614</v>
      </c>
      <c r="N24" s="368">
        <v>3.4328107072382807</v>
      </c>
      <c r="O24" s="45">
        <f t="shared" si="1"/>
        <v>0.85754606654402277</v>
      </c>
      <c r="P24" s="46">
        <f t="shared" si="0"/>
        <v>1.5117315737514931</v>
      </c>
      <c r="Q24" s="46">
        <f t="shared" si="2"/>
        <v>-0.52644220296105515</v>
      </c>
      <c r="R24" s="242"/>
      <c r="S24" s="242"/>
      <c r="T24" s="242"/>
      <c r="U24" s="242"/>
      <c r="V24" s="242"/>
      <c r="W24" s="242"/>
      <c r="X24" s="242"/>
      <c r="Y24" s="242"/>
      <c r="Z24" s="242"/>
    </row>
    <row r="25" spans="1:26" s="110" customFormat="1" x14ac:dyDescent="0.25">
      <c r="A25" s="282" t="s">
        <v>143</v>
      </c>
      <c r="B25" s="30" t="s">
        <v>144</v>
      </c>
      <c r="C25" s="304">
        <v>2.5834031373430046</v>
      </c>
      <c r="D25" s="304">
        <v>2.1887506305313891</v>
      </c>
      <c r="E25" s="304">
        <v>2.1591643632525317</v>
      </c>
      <c r="F25" s="304">
        <v>2.3977849429730647</v>
      </c>
      <c r="G25" s="304">
        <v>2.2100090962425387</v>
      </c>
      <c r="H25" s="304">
        <v>2.2470689609368302</v>
      </c>
      <c r="I25" s="304">
        <v>12.117286885796714</v>
      </c>
      <c r="J25" s="304">
        <v>2.787970016539886</v>
      </c>
      <c r="K25" s="304">
        <v>3.5058627534648132</v>
      </c>
      <c r="L25" s="304">
        <v>4.54339105271898</v>
      </c>
      <c r="M25" s="304">
        <v>3.8356412323297611</v>
      </c>
      <c r="N25" s="368">
        <v>3.2873494580326668</v>
      </c>
      <c r="O25" s="45">
        <f t="shared" si="1"/>
        <v>0.82120857731753183</v>
      </c>
      <c r="P25" s="46">
        <f t="shared" si="0"/>
        <v>-0.14294657427177127</v>
      </c>
      <c r="Q25" s="46">
        <f t="shared" si="2"/>
        <v>0.17911937306720183</v>
      </c>
      <c r="R25" s="242"/>
      <c r="S25" s="242"/>
      <c r="T25" s="242"/>
      <c r="U25" s="242"/>
      <c r="V25" s="242"/>
      <c r="W25" s="242"/>
      <c r="X25" s="242"/>
      <c r="Y25" s="242"/>
      <c r="Z25" s="242"/>
    </row>
    <row r="26" spans="1:26" x14ac:dyDescent="0.25">
      <c r="A26" s="319">
        <v>72142000</v>
      </c>
      <c r="B26" s="51" t="s">
        <v>228</v>
      </c>
      <c r="C26" s="52">
        <v>3.3012372682932951</v>
      </c>
      <c r="D26" s="52">
        <v>2.3238122725545765</v>
      </c>
      <c r="E26" s="52">
        <v>3.116557659180978</v>
      </c>
      <c r="F26" s="52">
        <v>3.1617163067183305</v>
      </c>
      <c r="G26" s="52">
        <v>2.2146798962857335</v>
      </c>
      <c r="H26" s="52">
        <v>4.1174503261052973</v>
      </c>
      <c r="I26" s="52">
        <v>3.4746312398108476</v>
      </c>
      <c r="J26" s="52">
        <v>3.0059609558227178</v>
      </c>
      <c r="K26" s="52">
        <v>3.5141923903256109</v>
      </c>
      <c r="L26" s="52">
        <v>2.5404464747342024</v>
      </c>
      <c r="M26" s="52">
        <v>3.970743130532207</v>
      </c>
      <c r="N26" s="52">
        <v>3.2306596854344498</v>
      </c>
      <c r="O26" s="53">
        <f t="shared" si="1"/>
        <v>0.80704697749428189</v>
      </c>
      <c r="P26" s="313">
        <f t="shared" si="0"/>
        <v>-0.1863841152068082</v>
      </c>
      <c r="Q26" s="313">
        <f t="shared" si="2"/>
        <v>7.4751047307010987E-2</v>
      </c>
    </row>
    <row r="27" spans="1:26" s="110" customFormat="1" x14ac:dyDescent="0.25">
      <c r="A27" s="252" t="s">
        <v>154</v>
      </c>
      <c r="R27" s="242"/>
      <c r="S27" s="242"/>
      <c r="T27" s="242"/>
      <c r="U27" s="242"/>
      <c r="V27" s="242"/>
      <c r="W27" s="242"/>
      <c r="X27" s="242"/>
      <c r="Y27" s="242"/>
      <c r="Z27" s="242"/>
    </row>
    <row r="28" spans="1:26" s="110" customFormat="1" x14ac:dyDescent="0.25">
      <c r="R28" s="242"/>
      <c r="S28" s="242"/>
      <c r="T28" s="242"/>
      <c r="U28" s="242"/>
      <c r="V28" s="242"/>
      <c r="W28" s="242"/>
      <c r="X28" s="242"/>
      <c r="Y28" s="242"/>
      <c r="Z28" s="242"/>
    </row>
    <row r="29" spans="1:26" s="110" customFormat="1" x14ac:dyDescent="0.25">
      <c r="A29" s="366"/>
      <c r="B29" s="366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R29" s="242"/>
      <c r="S29" s="242"/>
      <c r="T29" s="242"/>
      <c r="U29" s="242"/>
      <c r="V29" s="242"/>
      <c r="W29" s="242"/>
      <c r="X29" s="242"/>
      <c r="Y29" s="242"/>
      <c r="Z29" s="242"/>
    </row>
    <row r="30" spans="1:26" s="110" customFormat="1" x14ac:dyDescent="0.25">
      <c r="A30" s="366"/>
      <c r="B30" s="366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R30" s="242"/>
      <c r="S30" s="242"/>
      <c r="T30" s="242"/>
      <c r="U30" s="242"/>
      <c r="V30" s="242"/>
      <c r="W30" s="242"/>
      <c r="X30" s="242"/>
      <c r="Y30" s="242"/>
      <c r="Z30" s="242"/>
    </row>
    <row r="31" spans="1:26" x14ac:dyDescent="0.25">
      <c r="A31" s="366"/>
      <c r="B31" s="366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</row>
    <row r="32" spans="1:26" x14ac:dyDescent="0.25">
      <c r="A32" s="366"/>
      <c r="B32" s="366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</row>
    <row r="33" spans="1:14" x14ac:dyDescent="0.25">
      <c r="A33" s="366"/>
      <c r="B33" s="366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</row>
    <row r="34" spans="1:14" x14ac:dyDescent="0.25">
      <c r="A34" s="366"/>
      <c r="B34" s="366"/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</row>
    <row r="35" spans="1:14" x14ac:dyDescent="0.25">
      <c r="A35" s="366"/>
      <c r="B35" s="366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</row>
    <row r="36" spans="1:14" x14ac:dyDescent="0.25">
      <c r="A36" s="366"/>
      <c r="B36" s="366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</row>
    <row r="37" spans="1:14" x14ac:dyDescent="0.25">
      <c r="A37" s="366"/>
      <c r="B37" s="366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7"/>
    </row>
    <row r="38" spans="1:14" x14ac:dyDescent="0.25">
      <c r="A38" s="366"/>
      <c r="B38" s="366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</row>
    <row r="39" spans="1:14" s="332" customFormat="1" x14ac:dyDescent="0.25">
      <c r="A39" s="366"/>
      <c r="B39" s="366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</row>
    <row r="40" spans="1:14" s="332" customFormat="1" x14ac:dyDescent="0.25">
      <c r="A40" s="366"/>
      <c r="B40" s="366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</row>
    <row r="41" spans="1:14" x14ac:dyDescent="0.25">
      <c r="A41" s="366"/>
      <c r="B41" s="366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</row>
    <row r="42" spans="1:14" x14ac:dyDescent="0.25">
      <c r="A42" s="366"/>
      <c r="B42" s="366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</row>
    <row r="43" spans="1:14" s="332" customFormat="1" x14ac:dyDescent="0.25">
      <c r="A43" s="366"/>
      <c r="B43" s="366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</row>
    <row r="44" spans="1:14" s="332" customFormat="1" x14ac:dyDescent="0.25">
      <c r="A44" s="366"/>
      <c r="B44" s="366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</row>
    <row r="45" spans="1:14" x14ac:dyDescent="0.25">
      <c r="A45" s="366"/>
      <c r="B45" s="366"/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</row>
    <row r="46" spans="1:14" x14ac:dyDescent="0.25">
      <c r="A46" s="366"/>
      <c r="B46" s="366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</row>
    <row r="47" spans="1:14" x14ac:dyDescent="0.25">
      <c r="A47" s="366"/>
      <c r="B47" s="366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</row>
    <row r="48" spans="1:14" x14ac:dyDescent="0.25">
      <c r="A48" s="366"/>
      <c r="B48" s="366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</row>
    <row r="49" spans="1:1" x14ac:dyDescent="0.25">
      <c r="A49" s="242"/>
    </row>
  </sheetData>
  <mergeCells count="2">
    <mergeCell ref="E3:F3"/>
    <mergeCell ref="T2:U2"/>
  </mergeCells>
  <pageMargins left="0.7" right="0.7" top="0.75" bottom="0.75" header="0.3" footer="0.3"/>
  <pageSetup orientation="portrait" horizontalDpi="4294967294" verticalDpi="0" r:id="rId1"/>
  <ignoredErrors>
    <ignoredError sqref="A8:A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B73"/>
  <sheetViews>
    <sheetView zoomScaleNormal="100" workbookViewId="0">
      <selection activeCell="B35" sqref="B35"/>
    </sheetView>
  </sheetViews>
  <sheetFormatPr defaultRowHeight="15.75" x14ac:dyDescent="0.25"/>
  <cols>
    <col min="1" max="1" width="9.85546875" style="274" customWidth="1"/>
    <col min="2" max="2" width="66.42578125" style="26" customWidth="1"/>
    <col min="3" max="3" width="8.85546875" style="26" customWidth="1"/>
    <col min="4" max="4" width="9" style="26" customWidth="1"/>
    <col min="5" max="5" width="8.85546875" style="26" customWidth="1"/>
    <col min="6" max="6" width="8.28515625" style="26" customWidth="1"/>
    <col min="7" max="7" width="8" style="26" customWidth="1"/>
    <col min="8" max="8" width="7" style="26" customWidth="1"/>
    <col min="9" max="10" width="7.7109375" style="26" customWidth="1"/>
    <col min="11" max="14" width="8.42578125" style="26" customWidth="1"/>
    <col min="15" max="15" width="14.140625" style="26" customWidth="1"/>
    <col min="16" max="16" width="15" style="26" customWidth="1"/>
    <col min="17" max="17" width="17.42578125" style="26" customWidth="1"/>
    <col min="18" max="28" width="9.140625" style="55"/>
    <col min="29" max="16384" width="9.140625" style="26"/>
  </cols>
  <sheetData>
    <row r="1" spans="1:28" x14ac:dyDescent="0.25">
      <c r="A1" s="288" t="s">
        <v>92</v>
      </c>
      <c r="B1" s="289"/>
    </row>
    <row r="3" spans="1:28" x14ac:dyDescent="0.25">
      <c r="A3" s="239" t="s">
        <v>229</v>
      </c>
      <c r="G3" s="30"/>
      <c r="H3" s="30"/>
      <c r="I3" s="30"/>
      <c r="J3" s="30"/>
    </row>
    <row r="4" spans="1:28" x14ac:dyDescent="0.25">
      <c r="E4" s="425" t="s">
        <v>93</v>
      </c>
      <c r="F4" s="425"/>
      <c r="G4" s="264"/>
      <c r="H4" s="264"/>
      <c r="I4" s="264"/>
      <c r="J4" s="264"/>
    </row>
    <row r="5" spans="1:28" x14ac:dyDescent="0.25">
      <c r="A5" s="290" t="s">
        <v>79</v>
      </c>
      <c r="B5" s="289"/>
      <c r="C5" s="287" t="s">
        <v>39</v>
      </c>
      <c r="D5" s="287" t="s">
        <v>40</v>
      </c>
      <c r="E5" s="287" t="s">
        <v>41</v>
      </c>
      <c r="F5" s="287" t="s">
        <v>42</v>
      </c>
      <c r="G5" s="287" t="s">
        <v>45</v>
      </c>
      <c r="H5" s="287" t="s">
        <v>51</v>
      </c>
      <c r="I5" s="287" t="s">
        <v>120</v>
      </c>
      <c r="J5" s="287" t="s">
        <v>123</v>
      </c>
      <c r="K5" s="33" t="s">
        <v>139</v>
      </c>
      <c r="L5" s="33" t="s">
        <v>160</v>
      </c>
      <c r="M5" s="33" t="s">
        <v>165</v>
      </c>
      <c r="N5" s="33" t="s">
        <v>184</v>
      </c>
      <c r="O5" s="35" t="s">
        <v>187</v>
      </c>
      <c r="P5" s="36" t="s">
        <v>188</v>
      </c>
      <c r="Q5" s="36" t="s">
        <v>189</v>
      </c>
      <c r="S5" s="390"/>
      <c r="T5" s="390"/>
      <c r="U5" s="390"/>
      <c r="V5" s="390"/>
      <c r="W5" s="388"/>
      <c r="X5" s="388"/>
      <c r="Y5" s="388"/>
      <c r="Z5" s="388"/>
    </row>
    <row r="6" spans="1:28" x14ac:dyDescent="0.25">
      <c r="A6" s="288" t="s">
        <v>94</v>
      </c>
      <c r="B6" s="259" t="s">
        <v>95</v>
      </c>
      <c r="C6" s="265">
        <v>39.039370661132523</v>
      </c>
      <c r="D6" s="265">
        <v>58.742062968060736</v>
      </c>
      <c r="E6" s="265">
        <v>63.928630288285916</v>
      </c>
      <c r="F6" s="265">
        <v>38.091886033844062</v>
      </c>
      <c r="G6" s="265">
        <v>38.091527781372022</v>
      </c>
      <c r="H6" s="265">
        <v>46.126058634526885</v>
      </c>
      <c r="I6" s="265">
        <v>46.052593380955003</v>
      </c>
      <c r="J6" s="265">
        <v>39.896989696567779</v>
      </c>
      <c r="K6" s="38">
        <v>41.031331711794046</v>
      </c>
      <c r="L6" s="38">
        <v>50.433116070813405</v>
      </c>
      <c r="M6" s="38">
        <v>51.515462749393691</v>
      </c>
      <c r="N6" s="38">
        <v>60.302706836849886</v>
      </c>
      <c r="O6" s="39">
        <f>N6/N$6*100</f>
        <v>100</v>
      </c>
      <c r="P6" s="40">
        <f>N6/M6-1</f>
        <v>0.17057488409263333</v>
      </c>
      <c r="Q6" s="40">
        <f>N6/J6-1</f>
        <v>0.51146006993198156</v>
      </c>
      <c r="S6" s="396"/>
      <c r="T6" s="396"/>
      <c r="U6" s="396"/>
      <c r="V6" s="396"/>
      <c r="W6" s="396"/>
      <c r="X6" s="396"/>
      <c r="Y6" s="396"/>
      <c r="Z6" s="396"/>
    </row>
    <row r="7" spans="1:28" s="48" customFormat="1" x14ac:dyDescent="0.25">
      <c r="A7" s="291"/>
      <c r="B7" s="292"/>
      <c r="C7" s="293"/>
      <c r="D7" s="293"/>
      <c r="E7" s="293"/>
      <c r="F7" s="293"/>
      <c r="G7" s="293"/>
      <c r="H7" s="293"/>
      <c r="I7" s="293"/>
      <c r="J7" s="293"/>
      <c r="K7" s="114"/>
      <c r="L7" s="114"/>
      <c r="M7" s="114"/>
      <c r="N7" s="114"/>
      <c r="O7" s="45"/>
      <c r="P7" s="47"/>
      <c r="Q7" s="294"/>
      <c r="R7" s="55"/>
      <c r="S7" s="281"/>
      <c r="T7" s="281"/>
      <c r="U7" s="281"/>
      <c r="V7" s="281"/>
      <c r="W7" s="281"/>
      <c r="X7" s="281"/>
      <c r="Y7" s="281"/>
      <c r="Z7" s="281"/>
      <c r="AA7" s="55"/>
      <c r="AB7" s="55"/>
    </row>
    <row r="8" spans="1:28" s="48" customFormat="1" x14ac:dyDescent="0.25">
      <c r="A8" s="274" t="s">
        <v>21</v>
      </c>
      <c r="B8" s="26" t="s">
        <v>136</v>
      </c>
      <c r="C8" s="49">
        <v>5.2366299673880814</v>
      </c>
      <c r="D8" s="49">
        <v>7.7570686260976824</v>
      </c>
      <c r="E8" s="49">
        <v>5.868526084542439</v>
      </c>
      <c r="F8" s="49">
        <v>6.1761974685744079</v>
      </c>
      <c r="G8" s="49">
        <v>9.1045978724313841</v>
      </c>
      <c r="H8" s="49">
        <v>10.138586763385341</v>
      </c>
      <c r="I8" s="49">
        <v>12.465409283881824</v>
      </c>
      <c r="J8" s="49">
        <v>8.4880434752598539</v>
      </c>
      <c r="K8" s="49">
        <v>8.9391770901467211</v>
      </c>
      <c r="L8" s="49">
        <v>10.698758059221174</v>
      </c>
      <c r="M8" s="49">
        <v>13.113967374121049</v>
      </c>
      <c r="N8" s="49">
        <v>14.2194676099204</v>
      </c>
      <c r="O8" s="45">
        <f t="shared" ref="O8:O27" si="0">N8/N$6*100</f>
        <v>23.580148148890629</v>
      </c>
      <c r="P8" s="50">
        <f>N8/M8-1</f>
        <v>8.4299449911773516E-2</v>
      </c>
      <c r="Q8" s="50">
        <f>N8/J8-1</f>
        <v>0.67523501162146005</v>
      </c>
      <c r="R8" s="55"/>
      <c r="S8" s="281"/>
      <c r="T8" s="281"/>
      <c r="U8" s="281"/>
      <c r="V8" s="281"/>
      <c r="W8" s="281"/>
      <c r="X8" s="281"/>
      <c r="Y8" s="281"/>
      <c r="Z8" s="281"/>
      <c r="AA8" s="55"/>
      <c r="AB8" s="55"/>
    </row>
    <row r="9" spans="1:28" s="48" customFormat="1" x14ac:dyDescent="0.25">
      <c r="A9" s="274" t="s">
        <v>22</v>
      </c>
      <c r="B9" s="26" t="s">
        <v>87</v>
      </c>
      <c r="C9" s="49">
        <v>9.4315849866587609</v>
      </c>
      <c r="D9" s="49">
        <v>4.1007440732473786</v>
      </c>
      <c r="E9" s="49">
        <v>37.322020311518287</v>
      </c>
      <c r="F9" s="49">
        <v>6.1074511484098934</v>
      </c>
      <c r="G9" s="49">
        <v>6.1020422022401455</v>
      </c>
      <c r="H9" s="49">
        <v>6.987384073689527</v>
      </c>
      <c r="I9" s="49">
        <v>7.0653037281730153</v>
      </c>
      <c r="J9" s="49">
        <v>5.6895219359029889</v>
      </c>
      <c r="K9" s="49">
        <v>5.007568872788899</v>
      </c>
      <c r="L9" s="49">
        <v>8.9741781055760992</v>
      </c>
      <c r="M9" s="49">
        <v>10.677435417942601</v>
      </c>
      <c r="N9" s="49">
        <v>11.761441958294272</v>
      </c>
      <c r="O9" s="45">
        <f t="shared" si="0"/>
        <v>19.50400334451831</v>
      </c>
      <c r="P9" s="50">
        <f t="shared" ref="P9:P25" si="1">N9/M9-1</f>
        <v>0.10152311841943651</v>
      </c>
      <c r="Q9" s="50">
        <f t="shared" ref="Q9:Q26" si="2">N9/J9-1</f>
        <v>1.0672109345558933</v>
      </c>
      <c r="R9" s="55"/>
      <c r="S9" s="281"/>
      <c r="T9" s="281"/>
      <c r="U9" s="281"/>
      <c r="V9" s="281"/>
      <c r="W9" s="281"/>
      <c r="X9" s="281"/>
      <c r="Y9" s="281"/>
      <c r="Z9" s="281"/>
      <c r="AA9" s="55"/>
      <c r="AB9" s="55"/>
    </row>
    <row r="10" spans="1:28" s="48" customFormat="1" x14ac:dyDescent="0.25">
      <c r="A10" s="274" t="s">
        <v>19</v>
      </c>
      <c r="B10" s="26" t="s">
        <v>97</v>
      </c>
      <c r="C10" s="49">
        <v>5.8727814571597987</v>
      </c>
      <c r="D10" s="49">
        <v>2.904173955182237</v>
      </c>
      <c r="E10" s="49">
        <v>5.4871428659097887</v>
      </c>
      <c r="F10" s="49">
        <v>5.841283933846956</v>
      </c>
      <c r="G10" s="49">
        <v>5.6319063242796474</v>
      </c>
      <c r="H10" s="49">
        <v>6.1591231465372092</v>
      </c>
      <c r="I10" s="49">
        <v>3.3033956097762824</v>
      </c>
      <c r="J10" s="49">
        <v>4.7954681937527068</v>
      </c>
      <c r="K10" s="49">
        <v>1.4829495987474537</v>
      </c>
      <c r="L10" s="49">
        <v>8.1616936458122922</v>
      </c>
      <c r="M10" s="49">
        <v>2.2365967024453637</v>
      </c>
      <c r="N10" s="49">
        <v>6.21636650579042</v>
      </c>
      <c r="O10" s="45">
        <f t="shared" si="0"/>
        <v>10.308602767383093</v>
      </c>
      <c r="P10" s="50">
        <f t="shared" si="1"/>
        <v>1.7793864217870881</v>
      </c>
      <c r="Q10" s="50">
        <f t="shared" si="2"/>
        <v>0.29630022651151933</v>
      </c>
      <c r="R10" s="55"/>
      <c r="S10" s="281"/>
      <c r="T10" s="281"/>
      <c r="U10" s="281"/>
      <c r="V10" s="281"/>
      <c r="W10" s="281"/>
      <c r="X10" s="281"/>
      <c r="Y10" s="281"/>
      <c r="Z10" s="281"/>
      <c r="AA10" s="55"/>
      <c r="AB10" s="55"/>
    </row>
    <row r="11" spans="1:28" s="48" customFormat="1" x14ac:dyDescent="0.25">
      <c r="A11" s="274" t="s">
        <v>133</v>
      </c>
      <c r="B11" s="26" t="s">
        <v>128</v>
      </c>
      <c r="C11" s="49">
        <v>0.98533039134301803</v>
      </c>
      <c r="D11" s="49">
        <v>0.48200374166642196</v>
      </c>
      <c r="E11" s="49">
        <v>0.51816410087815423</v>
      </c>
      <c r="F11" s="49">
        <v>1.9632734489949604</v>
      </c>
      <c r="G11" s="49">
        <v>0.63841113375324199</v>
      </c>
      <c r="H11" s="49">
        <v>1.1160520078010998</v>
      </c>
      <c r="I11" s="49">
        <v>2.3947417257454999</v>
      </c>
      <c r="J11" s="49">
        <v>2.9899790805002167</v>
      </c>
      <c r="K11" s="49">
        <v>2.4075810979238756</v>
      </c>
      <c r="L11" s="49">
        <v>2.1665551896205977</v>
      </c>
      <c r="M11" s="49">
        <v>2.7888445240723345</v>
      </c>
      <c r="N11" s="49">
        <v>4.6134165218189658</v>
      </c>
      <c r="O11" s="45">
        <f t="shared" si="0"/>
        <v>7.6504302440363938</v>
      </c>
      <c r="P11" s="50">
        <f>N11/M11-1</f>
        <v>0.65423941062241409</v>
      </c>
      <c r="Q11" s="50">
        <f t="shared" si="2"/>
        <v>0.54295946480239321</v>
      </c>
      <c r="R11" s="55"/>
      <c r="S11" s="281"/>
      <c r="T11" s="281"/>
      <c r="U11" s="281"/>
      <c r="V11" s="281"/>
      <c r="W11" s="281"/>
      <c r="X11" s="281"/>
      <c r="Y11" s="281"/>
      <c r="Z11" s="281"/>
      <c r="AA11" s="55"/>
      <c r="AB11" s="55"/>
    </row>
    <row r="12" spans="1:28" s="48" customFormat="1" x14ac:dyDescent="0.25">
      <c r="A12" s="274" t="s">
        <v>132</v>
      </c>
      <c r="B12" s="26" t="s">
        <v>131</v>
      </c>
      <c r="C12" s="49">
        <v>0</v>
      </c>
      <c r="D12" s="49">
        <v>0</v>
      </c>
      <c r="E12" s="49">
        <v>0.18109700317070676</v>
      </c>
      <c r="F12" s="49">
        <v>5.4222397613392804E-3</v>
      </c>
      <c r="G12" s="49">
        <v>3.4356274403625278E-2</v>
      </c>
      <c r="H12" s="49">
        <v>0.16786192894825455</v>
      </c>
      <c r="I12" s="49">
        <v>0.17737098149016578</v>
      </c>
      <c r="J12" s="49">
        <v>1.4642674047206583</v>
      </c>
      <c r="K12" s="49">
        <v>1.986384384986009</v>
      </c>
      <c r="L12" s="49">
        <v>1.1771588816949801</v>
      </c>
      <c r="M12" s="49">
        <v>1.5891730764609058</v>
      </c>
      <c r="N12" s="49">
        <v>2.6259648920912486</v>
      </c>
      <c r="O12" s="45">
        <f t="shared" si="0"/>
        <v>4.3546385060223685</v>
      </c>
      <c r="P12" s="50">
        <f>N12/M12-1</f>
        <v>0.65240962799299496</v>
      </c>
      <c r="Q12" s="50">
        <f t="shared" si="2"/>
        <v>0.79336430192011953</v>
      </c>
      <c r="R12" s="55"/>
      <c r="S12" s="281"/>
      <c r="T12" s="281"/>
      <c r="U12" s="281"/>
      <c r="V12" s="281"/>
      <c r="W12" s="281"/>
      <c r="X12" s="281"/>
      <c r="Y12" s="281"/>
      <c r="Z12" s="281"/>
      <c r="AA12" s="55"/>
      <c r="AB12" s="55"/>
    </row>
    <row r="13" spans="1:28" s="48" customFormat="1" x14ac:dyDescent="0.25">
      <c r="A13" s="274" t="s">
        <v>20</v>
      </c>
      <c r="B13" s="26" t="s">
        <v>84</v>
      </c>
      <c r="C13" s="49">
        <v>2.5657035146753628</v>
      </c>
      <c r="D13" s="49">
        <v>2.0704901421480808</v>
      </c>
      <c r="E13" s="49">
        <v>2.4667258755972474</v>
      </c>
      <c r="F13" s="49">
        <v>2.1442368924868216</v>
      </c>
      <c r="G13" s="49">
        <v>2.3008793541767605</v>
      </c>
      <c r="H13" s="49">
        <v>3.5481445630822765</v>
      </c>
      <c r="I13" s="49">
        <v>1.7680834073542799</v>
      </c>
      <c r="J13" s="49">
        <v>2.4928964933412732</v>
      </c>
      <c r="K13" s="49">
        <v>3.3284715903812905</v>
      </c>
      <c r="L13" s="49">
        <v>2.9355312057241751</v>
      </c>
      <c r="M13" s="49">
        <v>3.4924958186309714</v>
      </c>
      <c r="N13" s="49">
        <v>2.5844440651578324</v>
      </c>
      <c r="O13" s="45">
        <f t="shared" si="0"/>
        <v>4.2857845040855205</v>
      </c>
      <c r="P13" s="50">
        <f t="shared" si="1"/>
        <v>-0.26000081335217962</v>
      </c>
      <c r="Q13" s="50">
        <f t="shared" si="2"/>
        <v>3.6723374621084437E-2</v>
      </c>
      <c r="R13" s="55"/>
      <c r="S13" s="281"/>
      <c r="T13" s="281"/>
      <c r="U13" s="281"/>
      <c r="V13" s="281"/>
      <c r="W13" s="281"/>
      <c r="X13" s="281"/>
      <c r="Y13" s="281"/>
      <c r="Z13" s="281"/>
      <c r="AA13" s="55"/>
      <c r="AB13" s="55"/>
    </row>
    <row r="14" spans="1:28" s="48" customFormat="1" x14ac:dyDescent="0.25">
      <c r="A14" s="274" t="s">
        <v>137</v>
      </c>
      <c r="B14" s="26" t="s">
        <v>138</v>
      </c>
      <c r="C14" s="49">
        <v>2.7532003646605396</v>
      </c>
      <c r="D14" s="49">
        <v>2.5733970131134538</v>
      </c>
      <c r="E14" s="49">
        <v>2.5710350458072155</v>
      </c>
      <c r="F14" s="49">
        <v>2.9332106571858887</v>
      </c>
      <c r="G14" s="49">
        <v>3.1078034699461341</v>
      </c>
      <c r="H14" s="49">
        <v>2.1907458917948142</v>
      </c>
      <c r="I14" s="49">
        <v>2.3169712159664559</v>
      </c>
      <c r="J14" s="49">
        <v>1.854087203605457</v>
      </c>
      <c r="K14" s="49">
        <v>2.8957652302599892</v>
      </c>
      <c r="L14" s="49">
        <v>0.95589903199107962</v>
      </c>
      <c r="M14" s="49">
        <v>1.0959376831670011</v>
      </c>
      <c r="N14" s="49">
        <v>1.3296627335278515</v>
      </c>
      <c r="O14" s="45">
        <f t="shared" si="0"/>
        <v>2.2049801796215869</v>
      </c>
      <c r="P14" s="50">
        <f t="shared" si="1"/>
        <v>0.21326490908264062</v>
      </c>
      <c r="Q14" s="50">
        <f t="shared" si="2"/>
        <v>-0.28284779111673386</v>
      </c>
      <c r="R14" s="55"/>
      <c r="S14" s="281"/>
      <c r="T14" s="281"/>
      <c r="U14" s="281"/>
      <c r="V14" s="281"/>
      <c r="W14" s="281"/>
      <c r="X14" s="281"/>
      <c r="Y14" s="281"/>
      <c r="Z14" s="281"/>
      <c r="AA14" s="55"/>
      <c r="AB14" s="55"/>
    </row>
    <row r="15" spans="1:28" s="48" customFormat="1" x14ac:dyDescent="0.25">
      <c r="A15" s="274" t="s">
        <v>177</v>
      </c>
      <c r="B15" s="26" t="s">
        <v>178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0.74168384113761021</v>
      </c>
      <c r="N15" s="49">
        <v>0.88821830904422527</v>
      </c>
      <c r="O15" s="45">
        <f t="shared" si="0"/>
        <v>1.4729327349223589</v>
      </c>
      <c r="P15" s="50">
        <f t="shared" si="1"/>
        <v>0.19756998842236806</v>
      </c>
      <c r="Q15" s="50">
        <v>0</v>
      </c>
      <c r="R15" s="55"/>
      <c r="S15" s="281"/>
      <c r="T15" s="281"/>
      <c r="U15" s="281"/>
      <c r="V15" s="281"/>
      <c r="W15" s="281"/>
      <c r="X15" s="281"/>
      <c r="Y15" s="281"/>
      <c r="Z15" s="281"/>
      <c r="AA15" s="55"/>
      <c r="AB15" s="55"/>
    </row>
    <row r="16" spans="1:28" s="48" customFormat="1" x14ac:dyDescent="0.25">
      <c r="A16" s="274" t="s">
        <v>145</v>
      </c>
      <c r="B16" s="26" t="s">
        <v>146</v>
      </c>
      <c r="C16" s="49">
        <v>0.21132925733768157</v>
      </c>
      <c r="D16" s="49">
        <v>6.6413564275015421E-2</v>
      </c>
      <c r="E16" s="49">
        <v>0.24804534841245487</v>
      </c>
      <c r="F16" s="49">
        <v>0.40745507878120835</v>
      </c>
      <c r="G16" s="49">
        <v>0.2269129250149628</v>
      </c>
      <c r="H16" s="49">
        <v>0.28949607559771018</v>
      </c>
      <c r="I16" s="49">
        <v>0.3942746710435574</v>
      </c>
      <c r="J16" s="49">
        <v>0.40996081095712428</v>
      </c>
      <c r="K16" s="49">
        <v>0.50495916000363339</v>
      </c>
      <c r="L16" s="49">
        <v>0.54672009163550106</v>
      </c>
      <c r="M16" s="49">
        <v>1.0945234951247584</v>
      </c>
      <c r="N16" s="49">
        <v>0.70250829945836701</v>
      </c>
      <c r="O16" s="45">
        <f t="shared" si="0"/>
        <v>1.1649697605764473</v>
      </c>
      <c r="P16" s="50">
        <f t="shared" si="1"/>
        <v>-0.35816060359828805</v>
      </c>
      <c r="Q16" s="50">
        <f t="shared" si="2"/>
        <v>0.71359866768299174</v>
      </c>
      <c r="R16" s="55"/>
      <c r="S16" s="281"/>
      <c r="T16" s="281"/>
      <c r="U16" s="281"/>
      <c r="V16" s="281"/>
      <c r="W16" s="281"/>
      <c r="X16" s="281"/>
      <c r="Y16" s="281"/>
      <c r="Z16" s="281"/>
      <c r="AA16" s="55"/>
      <c r="AB16" s="55"/>
    </row>
    <row r="17" spans="1:28" s="48" customFormat="1" x14ac:dyDescent="0.25">
      <c r="A17" s="274" t="s">
        <v>181</v>
      </c>
      <c r="B17" s="26" t="s">
        <v>182</v>
      </c>
      <c r="C17" s="49">
        <v>0.1399427884713608</v>
      </c>
      <c r="D17" s="49">
        <v>0.17568165734991834</v>
      </c>
      <c r="E17" s="49">
        <v>0.1081497554451538</v>
      </c>
      <c r="F17" s="49">
        <v>6.1605801412582553E-2</v>
      </c>
      <c r="G17" s="49">
        <v>0.14698047740870374</v>
      </c>
      <c r="H17" s="49">
        <v>0.19129642218040471</v>
      </c>
      <c r="I17" s="49">
        <v>6.9561567633743548E-2</v>
      </c>
      <c r="J17" s="49">
        <v>0.21996012396910261</v>
      </c>
      <c r="K17" s="49">
        <v>0.19996103376387656</v>
      </c>
      <c r="L17" s="49">
        <v>0</v>
      </c>
      <c r="M17" s="49">
        <v>0.82733472038633349</v>
      </c>
      <c r="N17" s="49">
        <v>0.67685977321399748</v>
      </c>
      <c r="O17" s="45">
        <f t="shared" si="0"/>
        <v>1.1224368004661125</v>
      </c>
      <c r="P17" s="50">
        <f t="shared" si="1"/>
        <v>-0.18187916385531355</v>
      </c>
      <c r="Q17" s="50">
        <f t="shared" si="2"/>
        <v>2.0771930884575913</v>
      </c>
      <c r="R17" s="55"/>
      <c r="S17" s="281"/>
      <c r="T17" s="281"/>
      <c r="U17" s="281"/>
      <c r="V17" s="281"/>
      <c r="W17" s="281"/>
      <c r="X17" s="281"/>
      <c r="Y17" s="281"/>
      <c r="Z17" s="281"/>
      <c r="AA17" s="55"/>
      <c r="AB17" s="55"/>
    </row>
    <row r="18" spans="1:28" s="48" customFormat="1" x14ac:dyDescent="0.25">
      <c r="A18" s="282" t="s">
        <v>179</v>
      </c>
      <c r="B18" s="30" t="s">
        <v>180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0.40435059304148102</v>
      </c>
      <c r="N18" s="49">
        <v>0.59026292892686127</v>
      </c>
      <c r="O18" s="45">
        <f t="shared" si="0"/>
        <v>0.97883322306547338</v>
      </c>
      <c r="P18" s="50">
        <f t="shared" si="1"/>
        <v>0.45978004999811661</v>
      </c>
      <c r="Q18" s="50">
        <v>0</v>
      </c>
      <c r="R18" s="55"/>
      <c r="S18" s="281"/>
      <c r="T18" s="281"/>
      <c r="U18" s="281"/>
      <c r="V18" s="281"/>
      <c r="W18" s="281"/>
      <c r="X18" s="281"/>
      <c r="Y18" s="281"/>
      <c r="Z18" s="281"/>
      <c r="AA18" s="55"/>
      <c r="AB18" s="55"/>
    </row>
    <row r="19" spans="1:28" s="48" customFormat="1" x14ac:dyDescent="0.25">
      <c r="A19" s="274" t="s">
        <v>17</v>
      </c>
      <c r="B19" s="26" t="s">
        <v>18</v>
      </c>
      <c r="C19" s="49">
        <v>1.6463754106694304</v>
      </c>
      <c r="D19" s="49">
        <v>1.058441446260842</v>
      </c>
      <c r="E19" s="49">
        <v>0.57445982934807105</v>
      </c>
      <c r="F19" s="49">
        <v>0.68291032929316375</v>
      </c>
      <c r="G19" s="49">
        <v>0.53915188742311149</v>
      </c>
      <c r="H19" s="49">
        <v>0.81343925663001559</v>
      </c>
      <c r="I19" s="49">
        <v>1.47361131433368</v>
      </c>
      <c r="J19" s="49">
        <v>0.51984348670634051</v>
      </c>
      <c r="K19" s="49">
        <v>0.73244586668979117</v>
      </c>
      <c r="L19" s="49">
        <v>0.60103525559096516</v>
      </c>
      <c r="M19" s="49">
        <v>0.48457842765900805</v>
      </c>
      <c r="N19" s="49">
        <v>0.5724610457650855</v>
      </c>
      <c r="O19" s="45">
        <f t="shared" si="0"/>
        <v>0.94931235394439206</v>
      </c>
      <c r="P19" s="50">
        <f t="shared" si="1"/>
        <v>0.18135891548172545</v>
      </c>
      <c r="Q19" s="50">
        <f t="shared" si="2"/>
        <v>0.10121807891087164</v>
      </c>
      <c r="R19" s="55"/>
      <c r="S19" s="281"/>
      <c r="T19" s="281"/>
      <c r="U19" s="281"/>
      <c r="V19" s="281"/>
      <c r="W19" s="281"/>
      <c r="X19" s="281"/>
      <c r="Y19" s="281"/>
      <c r="Z19" s="281"/>
      <c r="AA19" s="55"/>
      <c r="AB19" s="55"/>
    </row>
    <row r="20" spans="1:28" s="48" customFormat="1" x14ac:dyDescent="0.25">
      <c r="A20" s="274" t="s">
        <v>143</v>
      </c>
      <c r="B20" s="26" t="s">
        <v>144</v>
      </c>
      <c r="C20" s="49">
        <v>1.1116431114734657</v>
      </c>
      <c r="D20" s="49">
        <v>1.0750451187993773</v>
      </c>
      <c r="E20" s="49">
        <v>0.67296386709332401</v>
      </c>
      <c r="F20" s="49">
        <v>0.86432305508891849</v>
      </c>
      <c r="G20" s="49">
        <v>0.46026528343831047</v>
      </c>
      <c r="H20" s="49">
        <v>1.0216219581322259</v>
      </c>
      <c r="I20" s="49">
        <v>0.87304215194063606</v>
      </c>
      <c r="J20" s="49">
        <v>0.38703162489172804</v>
      </c>
      <c r="K20" s="49">
        <v>0.54056490670781532</v>
      </c>
      <c r="L20" s="49">
        <v>0.49398866417144083</v>
      </c>
      <c r="M20" s="49">
        <v>0.89894803234547171</v>
      </c>
      <c r="N20" s="49">
        <v>0.53883682214340822</v>
      </c>
      <c r="O20" s="45">
        <f t="shared" si="0"/>
        <v>0.89355329206239686</v>
      </c>
      <c r="P20" s="50">
        <f t="shared" si="1"/>
        <v>-0.40059179979791126</v>
      </c>
      <c r="Q20" s="50">
        <f t="shared" si="2"/>
        <v>0.39222943937500609</v>
      </c>
      <c r="R20" s="55"/>
      <c r="S20" s="281"/>
      <c r="T20" s="281"/>
      <c r="U20" s="281"/>
      <c r="V20" s="281"/>
      <c r="W20" s="281"/>
      <c r="X20" s="281"/>
      <c r="Y20" s="281"/>
      <c r="Z20" s="281"/>
      <c r="AA20" s="55"/>
      <c r="AB20" s="55"/>
    </row>
    <row r="21" spans="1:28" s="48" customFormat="1" x14ac:dyDescent="0.25">
      <c r="A21" s="282" t="s">
        <v>215</v>
      </c>
      <c r="B21" s="30" t="s">
        <v>216</v>
      </c>
      <c r="C21" s="49">
        <v>0</v>
      </c>
      <c r="D21" s="49">
        <v>1.7994066897334963E-2</v>
      </c>
      <c r="E21" s="49">
        <v>0.15913572210068774</v>
      </c>
      <c r="F21" s="49">
        <v>0.81224075447175503</v>
      </c>
      <c r="G21" s="49">
        <v>1.2459662459849465</v>
      </c>
      <c r="H21" s="49">
        <v>1.642824494010104</v>
      </c>
      <c r="I21" s="49">
        <v>1.9166930234453119</v>
      </c>
      <c r="J21" s="49">
        <v>1.2140680183784809</v>
      </c>
      <c r="K21" s="49">
        <v>0.33301687433417293</v>
      </c>
      <c r="L21" s="49">
        <v>6.2979735593785627E-2</v>
      </c>
      <c r="M21" s="49">
        <v>0.34402729648165314</v>
      </c>
      <c r="N21" s="49">
        <v>0.52395928111556878</v>
      </c>
      <c r="O21" s="45">
        <f t="shared" si="0"/>
        <v>0.86888186053264649</v>
      </c>
      <c r="P21" s="50">
        <f t="shared" si="1"/>
        <v>0.52301659337520423</v>
      </c>
      <c r="Q21" s="50">
        <f t="shared" si="2"/>
        <v>-0.56842674942103077</v>
      </c>
      <c r="R21" s="55"/>
      <c r="S21" s="281"/>
      <c r="T21" s="281"/>
      <c r="U21" s="281"/>
      <c r="V21" s="281"/>
      <c r="W21" s="281"/>
      <c r="X21" s="281"/>
      <c r="Y21" s="281"/>
      <c r="Z21" s="281"/>
      <c r="AA21" s="55"/>
      <c r="AB21" s="55"/>
    </row>
    <row r="22" spans="1:28" s="48" customFormat="1" x14ac:dyDescent="0.25">
      <c r="A22" s="274" t="s">
        <v>147</v>
      </c>
      <c r="B22" s="26" t="s">
        <v>148</v>
      </c>
      <c r="C22" s="49">
        <v>0.69751736436406753</v>
      </c>
      <c r="D22" s="49">
        <v>0.42272414755205734</v>
      </c>
      <c r="E22" s="49">
        <v>0.29298587647394031</v>
      </c>
      <c r="F22" s="49">
        <v>0.5826507791229798</v>
      </c>
      <c r="G22" s="49">
        <v>0.43041471770171286</v>
      </c>
      <c r="H22" s="49">
        <v>0.33627564260859805</v>
      </c>
      <c r="I22" s="49">
        <v>0.52899043888444452</v>
      </c>
      <c r="J22" s="49">
        <v>0.66345812987223907</v>
      </c>
      <c r="K22" s="49">
        <v>0.41830019280539465</v>
      </c>
      <c r="L22" s="49">
        <v>0.6106576215456867</v>
      </c>
      <c r="M22" s="49">
        <v>0.53839780830341954</v>
      </c>
      <c r="N22" s="49">
        <v>0.49636601027307337</v>
      </c>
      <c r="O22" s="45">
        <f t="shared" si="0"/>
        <v>0.82312392976985427</v>
      </c>
      <c r="P22" s="50">
        <f t="shared" si="1"/>
        <v>-7.8068293336474248E-2</v>
      </c>
      <c r="Q22" s="50">
        <f t="shared" si="2"/>
        <v>-0.2518502857615782</v>
      </c>
      <c r="R22" s="55"/>
      <c r="S22" s="281"/>
      <c r="T22" s="281"/>
      <c r="U22" s="281"/>
      <c r="V22" s="281"/>
      <c r="W22" s="281"/>
      <c r="X22" s="281"/>
      <c r="Y22" s="281"/>
      <c r="Z22" s="281"/>
      <c r="AA22" s="55"/>
      <c r="AB22" s="55"/>
    </row>
    <row r="23" spans="1:28" s="48" customFormat="1" x14ac:dyDescent="0.25">
      <c r="A23" s="282" t="s">
        <v>217</v>
      </c>
      <c r="B23" s="30" t="s">
        <v>218</v>
      </c>
      <c r="C23" s="49">
        <v>0.16247266567172827</v>
      </c>
      <c r="D23" s="49">
        <v>0.25701766474205784</v>
      </c>
      <c r="E23" s="49">
        <v>0</v>
      </c>
      <c r="F23" s="49">
        <v>1.3711905273701865E-2</v>
      </c>
      <c r="G23" s="49">
        <v>1.5101672929363165E-3</v>
      </c>
      <c r="H23" s="49">
        <v>2.4728566253969155E-2</v>
      </c>
      <c r="I23" s="49">
        <v>2.2367855805110394E-2</v>
      </c>
      <c r="J23" s="49">
        <v>7.491614814240545E-2</v>
      </c>
      <c r="K23" s="49">
        <v>0.23995347532639011</v>
      </c>
      <c r="L23" s="49">
        <v>0.30589027524306728</v>
      </c>
      <c r="M23" s="49">
        <v>0.27219268035308536</v>
      </c>
      <c r="N23" s="49">
        <v>0.49498144783457765</v>
      </c>
      <c r="O23" s="45">
        <f t="shared" si="0"/>
        <v>0.82082790939013617</v>
      </c>
      <c r="P23" s="50">
        <f t="shared" si="1"/>
        <v>0.8184965414664831</v>
      </c>
      <c r="Q23" s="50">
        <f t="shared" si="2"/>
        <v>5.6071395834938675</v>
      </c>
      <c r="R23" s="55"/>
      <c r="S23" s="281"/>
      <c r="T23" s="281"/>
      <c r="U23" s="281"/>
      <c r="V23" s="281"/>
      <c r="W23" s="281"/>
      <c r="X23" s="281"/>
      <c r="Y23" s="281"/>
      <c r="Z23" s="281"/>
      <c r="AA23" s="55"/>
      <c r="AB23" s="55"/>
    </row>
    <row r="24" spans="1:28" s="48" customFormat="1" x14ac:dyDescent="0.25">
      <c r="A24" s="282" t="s">
        <v>219</v>
      </c>
      <c r="B24" s="30" t="s">
        <v>220</v>
      </c>
      <c r="C24" s="49">
        <v>0</v>
      </c>
      <c r="D24" s="49">
        <v>0</v>
      </c>
      <c r="E24" s="49">
        <v>6.3817216865143828E-2</v>
      </c>
      <c r="F24" s="49">
        <v>0.12227806349446463</v>
      </c>
      <c r="G24" s="49">
        <v>0</v>
      </c>
      <c r="H24" s="49">
        <v>0</v>
      </c>
      <c r="I24" s="49">
        <v>0.30297867318657168</v>
      </c>
      <c r="J24" s="49">
        <v>0.21624616090576823</v>
      </c>
      <c r="K24" s="49">
        <v>0</v>
      </c>
      <c r="L24" s="49">
        <v>0.35015702004909405</v>
      </c>
      <c r="M24" s="49">
        <v>0.35938473001542226</v>
      </c>
      <c r="N24" s="49">
        <v>0.48474688653614595</v>
      </c>
      <c r="O24" s="45">
        <f t="shared" si="0"/>
        <v>0.80385593278198575</v>
      </c>
      <c r="P24" s="50">
        <f t="shared" si="1"/>
        <v>0.34882438248098091</v>
      </c>
      <c r="Q24" s="50">
        <f t="shared" si="2"/>
        <v>1.2416438955759315</v>
      </c>
      <c r="R24" s="55"/>
      <c r="S24" s="281"/>
      <c r="T24" s="281"/>
      <c r="U24" s="281"/>
      <c r="V24" s="281"/>
      <c r="W24" s="281"/>
      <c r="X24" s="281"/>
      <c r="Y24" s="281"/>
      <c r="Z24" s="281"/>
      <c r="AA24" s="55"/>
      <c r="AB24" s="55"/>
    </row>
    <row r="25" spans="1:28" s="48" customFormat="1" x14ac:dyDescent="0.25">
      <c r="A25" s="257" t="s">
        <v>221</v>
      </c>
      <c r="B25" s="55" t="s">
        <v>222</v>
      </c>
      <c r="C25" s="49">
        <v>0.43268699833819857</v>
      </c>
      <c r="D25" s="49">
        <v>0.42761966715312472</v>
      </c>
      <c r="E25" s="49">
        <v>0.73972896179396141</v>
      </c>
      <c r="F25" s="49">
        <v>0.97407995000954373</v>
      </c>
      <c r="G25" s="49">
        <v>0.45883022129184597</v>
      </c>
      <c r="H25" s="49">
        <v>0.39303021847076341</v>
      </c>
      <c r="I25" s="49">
        <v>0.4136212231237637</v>
      </c>
      <c r="J25" s="49">
        <v>0.19378862325816781</v>
      </c>
      <c r="K25" s="49">
        <v>0.48440761047497605</v>
      </c>
      <c r="L25" s="49">
        <v>0.28907513378740091</v>
      </c>
      <c r="M25" s="49">
        <v>0.12142413754924058</v>
      </c>
      <c r="N25" s="49">
        <v>0.47789162128372997</v>
      </c>
      <c r="O25" s="45">
        <f t="shared" si="0"/>
        <v>0.79248784399790673</v>
      </c>
      <c r="P25" s="50">
        <f t="shared" si="1"/>
        <v>2.9357217677575247</v>
      </c>
      <c r="Q25" s="50">
        <f t="shared" si="2"/>
        <v>1.4660458041805495</v>
      </c>
      <c r="R25" s="55"/>
      <c r="S25" s="281"/>
      <c r="T25" s="281"/>
      <c r="U25" s="281"/>
      <c r="V25" s="281"/>
      <c r="W25" s="281"/>
      <c r="X25" s="281"/>
      <c r="Y25" s="281"/>
      <c r="Z25" s="281"/>
      <c r="AA25" s="55"/>
      <c r="AB25" s="55"/>
    </row>
    <row r="26" spans="1:28" s="48" customFormat="1" x14ac:dyDescent="0.25">
      <c r="A26" s="350" t="s">
        <v>223</v>
      </c>
      <c r="B26" s="55" t="s">
        <v>224</v>
      </c>
      <c r="C26" s="304">
        <v>0</v>
      </c>
      <c r="D26" s="304">
        <v>3.4359773543402315E-4</v>
      </c>
      <c r="E26" s="304">
        <v>0</v>
      </c>
      <c r="F26" s="304">
        <v>4.8730604138787215E-2</v>
      </c>
      <c r="G26" s="304">
        <v>0</v>
      </c>
      <c r="H26" s="304">
        <v>0</v>
      </c>
      <c r="I26" s="304">
        <v>0</v>
      </c>
      <c r="J26" s="304">
        <v>5.5181474549771941E-4</v>
      </c>
      <c r="K26" s="304">
        <v>0</v>
      </c>
      <c r="L26" s="304">
        <v>2.6776614796773412E-2</v>
      </c>
      <c r="M26" s="304">
        <v>0</v>
      </c>
      <c r="N26" s="304">
        <v>0.45539681558254103</v>
      </c>
      <c r="O26" s="45">
        <f t="shared" si="0"/>
        <v>0.75518469977579228</v>
      </c>
      <c r="P26" s="50">
        <v>0</v>
      </c>
      <c r="Q26" s="50">
        <f t="shared" si="2"/>
        <v>824.27119707862744</v>
      </c>
      <c r="R26" s="55"/>
      <c r="S26" s="281"/>
      <c r="T26" s="281"/>
      <c r="U26" s="281"/>
      <c r="V26" s="281"/>
      <c r="W26" s="281"/>
      <c r="X26" s="281"/>
      <c r="Y26" s="281"/>
      <c r="Z26" s="281"/>
      <c r="AA26" s="55"/>
      <c r="AB26" s="55"/>
    </row>
    <row r="27" spans="1:28" s="48" customFormat="1" x14ac:dyDescent="0.25">
      <c r="A27" s="351" t="s">
        <v>225</v>
      </c>
      <c r="B27" s="352" t="s">
        <v>226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3.9682076925619969E-4</v>
      </c>
      <c r="L27" s="52">
        <v>0</v>
      </c>
      <c r="M27" s="52">
        <v>0</v>
      </c>
      <c r="N27" s="395">
        <v>0.3646841247424582</v>
      </c>
      <c r="O27" s="306">
        <f t="shared" si="0"/>
        <v>0.6047558125858562</v>
      </c>
      <c r="P27" s="306">
        <v>0</v>
      </c>
      <c r="Q27" s="306">
        <v>0</v>
      </c>
      <c r="R27" s="55"/>
      <c r="S27" s="281"/>
      <c r="T27" s="281"/>
      <c r="U27" s="281"/>
      <c r="V27" s="281"/>
      <c r="W27" s="281"/>
      <c r="X27" s="281"/>
      <c r="Y27" s="281"/>
      <c r="Z27" s="281"/>
      <c r="AA27" s="55"/>
      <c r="AB27" s="55"/>
    </row>
    <row r="28" spans="1:28" s="48" customFormat="1" x14ac:dyDescent="0.25">
      <c r="A28" s="26" t="s">
        <v>183</v>
      </c>
      <c r="B28" s="26"/>
      <c r="C28" s="49"/>
      <c r="D28" s="269"/>
      <c r="E28" s="269"/>
      <c r="F28" s="269"/>
      <c r="G28" s="269"/>
      <c r="H28" s="269"/>
      <c r="I28" s="269"/>
      <c r="J28" s="269"/>
      <c r="K28" s="269"/>
      <c r="L28" s="269"/>
      <c r="M28" s="64"/>
      <c r="N28" s="64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s="48" customFormat="1" x14ac:dyDescent="0.25">
      <c r="A29" s="26"/>
      <c r="B29" s="26"/>
      <c r="C29" s="49"/>
      <c r="D29" s="269"/>
      <c r="E29" s="269"/>
      <c r="F29" s="269"/>
      <c r="G29" s="269"/>
      <c r="H29" s="269"/>
      <c r="I29" s="269"/>
      <c r="J29" s="269"/>
      <c r="K29" s="269"/>
      <c r="L29" s="64"/>
      <c r="M29" s="64"/>
      <c r="N29" s="64"/>
      <c r="O29" s="46"/>
      <c r="P29" s="50"/>
      <c r="Q29" s="50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x14ac:dyDescent="0.25">
      <c r="A30" s="331"/>
      <c r="B30" s="331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284"/>
      <c r="P30" s="30"/>
    </row>
    <row r="31" spans="1:28" x14ac:dyDescent="0.25">
      <c r="L31" s="30"/>
      <c r="M31" s="30"/>
      <c r="N31" s="30"/>
      <c r="O31" s="30"/>
      <c r="P31" s="30"/>
    </row>
    <row r="32" spans="1:28" x14ac:dyDescent="0.25">
      <c r="L32" s="30"/>
      <c r="M32" s="30"/>
      <c r="N32" s="30"/>
      <c r="O32" s="30"/>
      <c r="P32" s="30"/>
    </row>
    <row r="33" spans="1:16" x14ac:dyDescent="0.25">
      <c r="L33" s="30"/>
      <c r="M33" s="30"/>
      <c r="N33" s="30"/>
      <c r="O33" s="30"/>
      <c r="P33" s="30"/>
    </row>
    <row r="34" spans="1:16" x14ac:dyDescent="0.25">
      <c r="L34" s="30"/>
      <c r="M34" s="30"/>
      <c r="N34" s="30"/>
      <c r="O34" s="30"/>
      <c r="P34" s="30"/>
    </row>
    <row r="35" spans="1:16" x14ac:dyDescent="0.25">
      <c r="L35" s="30"/>
      <c r="M35" s="30"/>
      <c r="N35" s="30"/>
      <c r="O35" s="30"/>
      <c r="P35" s="30"/>
    </row>
    <row r="36" spans="1:16" x14ac:dyDescent="0.25">
      <c r="L36" s="30"/>
      <c r="M36" s="30"/>
      <c r="N36" s="30"/>
      <c r="O36" s="30"/>
      <c r="P36" s="30"/>
    </row>
    <row r="37" spans="1:16" x14ac:dyDescent="0.25">
      <c r="L37" s="30"/>
      <c r="M37" s="30"/>
      <c r="N37" s="30"/>
      <c r="O37" s="30"/>
      <c r="P37" s="30"/>
    </row>
    <row r="38" spans="1:16" x14ac:dyDescent="0.25">
      <c r="L38" s="30"/>
      <c r="M38" s="30"/>
      <c r="N38" s="30"/>
      <c r="O38" s="30"/>
      <c r="P38" s="30"/>
    </row>
    <row r="39" spans="1:16" x14ac:dyDescent="0.25">
      <c r="L39" s="30"/>
      <c r="M39" s="30"/>
      <c r="N39" s="30"/>
      <c r="O39" s="30"/>
      <c r="P39" s="30"/>
    </row>
    <row r="40" spans="1:16" x14ac:dyDescent="0.25">
      <c r="L40" s="30"/>
      <c r="M40" s="30"/>
      <c r="N40" s="30"/>
      <c r="O40" s="30"/>
      <c r="P40" s="30"/>
    </row>
    <row r="41" spans="1:16" x14ac:dyDescent="0.25">
      <c r="L41" s="30"/>
      <c r="M41" s="30"/>
      <c r="N41" s="30"/>
      <c r="O41" s="30"/>
      <c r="P41" s="30"/>
    </row>
    <row r="42" spans="1:16" x14ac:dyDescent="0.25">
      <c r="L42" s="30"/>
      <c r="M42" s="30"/>
      <c r="N42" s="30"/>
      <c r="O42" s="30"/>
      <c r="P42" s="30"/>
    </row>
    <row r="43" spans="1:16" x14ac:dyDescent="0.25">
      <c r="L43" s="30"/>
      <c r="M43" s="30"/>
      <c r="N43" s="30"/>
      <c r="O43" s="30"/>
      <c r="P43" s="30"/>
    </row>
    <row r="44" spans="1:16" x14ac:dyDescent="0.25">
      <c r="A44"/>
      <c r="B44"/>
      <c r="L44" s="30"/>
      <c r="M44" s="30"/>
      <c r="N44" s="30"/>
      <c r="O44" s="30"/>
      <c r="P44" s="30"/>
    </row>
    <row r="45" spans="1:16" x14ac:dyDescent="0.25">
      <c r="A45"/>
      <c r="B45"/>
      <c r="L45" s="30"/>
      <c r="M45" s="30"/>
      <c r="N45" s="30"/>
      <c r="O45" s="30"/>
      <c r="P45" s="30"/>
    </row>
    <row r="46" spans="1:16" x14ac:dyDescent="0.25">
      <c r="A46"/>
      <c r="B46"/>
      <c r="L46" s="30"/>
      <c r="M46" s="30"/>
      <c r="N46" s="30"/>
      <c r="O46" s="30"/>
      <c r="P46" s="30"/>
    </row>
    <row r="47" spans="1:16" x14ac:dyDescent="0.25">
      <c r="A47"/>
      <c r="B47"/>
      <c r="L47" s="30"/>
      <c r="M47" s="30"/>
      <c r="N47" s="30"/>
      <c r="O47" s="30"/>
      <c r="P47" s="30"/>
    </row>
    <row r="48" spans="1:16" x14ac:dyDescent="0.25">
      <c r="A48"/>
      <c r="B48"/>
      <c r="L48" s="30"/>
      <c r="M48" s="30"/>
      <c r="N48" s="30"/>
      <c r="O48" s="30"/>
      <c r="P48" s="30"/>
    </row>
    <row r="49" spans="1:17" x14ac:dyDescent="0.25">
      <c r="A49"/>
      <c r="B49"/>
      <c r="L49" s="30"/>
      <c r="M49" s="30"/>
      <c r="N49" s="30"/>
      <c r="O49" s="30"/>
      <c r="P49" s="30"/>
    </row>
    <row r="50" spans="1:17" x14ac:dyDescent="0.25">
      <c r="A50"/>
      <c r="B50"/>
      <c r="L50" s="30"/>
      <c r="M50" s="30"/>
      <c r="N50" s="30"/>
      <c r="O50" s="30"/>
      <c r="P50" s="30"/>
    </row>
    <row r="51" spans="1:17" x14ac:dyDescent="0.25">
      <c r="A51"/>
      <c r="B51"/>
      <c r="L51" s="30"/>
      <c r="M51" s="30"/>
      <c r="N51" s="30"/>
      <c r="O51" s="30"/>
      <c r="P51" s="30"/>
    </row>
    <row r="52" spans="1:17" x14ac:dyDescent="0.25">
      <c r="A52"/>
      <c r="B52"/>
      <c r="L52" s="30"/>
      <c r="M52" s="30"/>
      <c r="N52" s="30"/>
      <c r="O52" s="30"/>
      <c r="P52" s="30"/>
    </row>
    <row r="53" spans="1:17" x14ac:dyDescent="0.25">
      <c r="A53" s="312"/>
      <c r="B53" s="312"/>
      <c r="C53" s="48"/>
      <c r="D53" s="48"/>
      <c r="E53" s="48"/>
      <c r="F53" s="48"/>
      <c r="G53" s="48"/>
      <c r="H53" s="48"/>
      <c r="I53" s="48"/>
      <c r="J53" s="48"/>
      <c r="K53" s="48"/>
      <c r="L53" s="55"/>
      <c r="M53" s="55"/>
      <c r="N53" s="55"/>
      <c r="O53" s="55"/>
      <c r="P53" s="55"/>
      <c r="Q53" s="48"/>
    </row>
    <row r="54" spans="1:17" x14ac:dyDescent="0.25">
      <c r="A54" s="312"/>
      <c r="B54" s="312"/>
      <c r="C54" s="334"/>
      <c r="D54" s="334"/>
      <c r="E54" s="334"/>
      <c r="F54" s="334"/>
      <c r="G54" s="334"/>
      <c r="H54" s="334"/>
      <c r="I54" s="334"/>
      <c r="J54" s="334"/>
      <c r="K54" s="334"/>
      <c r="L54" s="330"/>
      <c r="M54" s="330"/>
      <c r="N54" s="330"/>
      <c r="O54" s="55"/>
      <c r="P54" s="55"/>
      <c r="Q54" s="48"/>
    </row>
    <row r="55" spans="1:17" x14ac:dyDescent="0.25">
      <c r="A55" s="312"/>
      <c r="B55" s="312"/>
      <c r="C55" s="334"/>
      <c r="D55" s="334"/>
      <c r="E55" s="334"/>
      <c r="F55" s="334"/>
      <c r="G55" s="334"/>
      <c r="H55" s="334"/>
      <c r="I55" s="334"/>
      <c r="J55" s="334"/>
      <c r="K55" s="334"/>
      <c r="L55" s="330"/>
      <c r="M55" s="330"/>
      <c r="N55" s="330"/>
      <c r="O55" s="55"/>
      <c r="P55" s="55"/>
      <c r="Q55" s="48"/>
    </row>
    <row r="56" spans="1:17" x14ac:dyDescent="0.25">
      <c r="A56" s="312"/>
      <c r="B56" s="312"/>
      <c r="C56" s="334"/>
      <c r="D56" s="334"/>
      <c r="E56" s="334"/>
      <c r="F56" s="334"/>
      <c r="G56" s="334"/>
      <c r="H56" s="334"/>
      <c r="I56" s="334"/>
      <c r="J56" s="334"/>
      <c r="K56" s="334"/>
      <c r="L56" s="330"/>
      <c r="M56" s="330"/>
      <c r="N56" s="330"/>
      <c r="O56" s="55"/>
      <c r="P56" s="55"/>
      <c r="Q56" s="48"/>
    </row>
    <row r="57" spans="1:17" x14ac:dyDescent="0.25">
      <c r="A57" s="312"/>
      <c r="B57" s="312"/>
      <c r="C57" s="334"/>
      <c r="D57" s="334"/>
      <c r="E57" s="334"/>
      <c r="F57" s="334"/>
      <c r="G57" s="334"/>
      <c r="H57" s="334"/>
      <c r="I57" s="334"/>
      <c r="J57" s="334"/>
      <c r="K57" s="334"/>
      <c r="L57" s="330"/>
      <c r="M57" s="330"/>
      <c r="N57" s="330"/>
      <c r="O57" s="55"/>
      <c r="P57" s="55"/>
      <c r="Q57" s="48"/>
    </row>
    <row r="58" spans="1:17" x14ac:dyDescent="0.25">
      <c r="A58" s="312"/>
      <c r="B58" s="312"/>
      <c r="C58" s="334"/>
      <c r="D58" s="334"/>
      <c r="E58" s="334"/>
      <c r="F58" s="334"/>
      <c r="G58" s="334"/>
      <c r="H58" s="334"/>
      <c r="I58" s="334"/>
      <c r="J58" s="334"/>
      <c r="K58" s="334"/>
      <c r="L58" s="330"/>
      <c r="M58" s="330"/>
      <c r="N58" s="330"/>
      <c r="O58" s="55"/>
      <c r="P58" s="55"/>
      <c r="Q58" s="48"/>
    </row>
    <row r="59" spans="1:17" x14ac:dyDescent="0.25">
      <c r="A59" s="312"/>
      <c r="B59" s="312"/>
      <c r="C59" s="334"/>
      <c r="D59" s="334"/>
      <c r="E59" s="334"/>
      <c r="F59" s="334"/>
      <c r="G59" s="334"/>
      <c r="H59" s="334"/>
      <c r="I59" s="334"/>
      <c r="J59" s="334"/>
      <c r="K59" s="334"/>
      <c r="L59" s="330"/>
      <c r="M59" s="330"/>
      <c r="N59" s="330"/>
      <c r="O59" s="55"/>
      <c r="P59" s="55"/>
      <c r="Q59" s="48"/>
    </row>
    <row r="60" spans="1:17" x14ac:dyDescent="0.25">
      <c r="A60" s="312"/>
      <c r="B60" s="312"/>
      <c r="C60" s="334"/>
      <c r="D60" s="334"/>
      <c r="E60" s="334"/>
      <c r="F60" s="334"/>
      <c r="G60" s="334"/>
      <c r="H60" s="334"/>
      <c r="I60" s="334"/>
      <c r="J60" s="334"/>
      <c r="K60" s="334"/>
      <c r="L60" s="330"/>
      <c r="M60" s="330"/>
      <c r="N60" s="330"/>
      <c r="O60" s="55"/>
      <c r="P60" s="55"/>
      <c r="Q60" s="48"/>
    </row>
    <row r="61" spans="1:17" x14ac:dyDescent="0.25">
      <c r="A61" s="312"/>
      <c r="B61" s="312"/>
      <c r="C61" s="334"/>
      <c r="D61" s="334"/>
      <c r="E61" s="334"/>
      <c r="F61" s="334"/>
      <c r="G61" s="334"/>
      <c r="H61" s="334"/>
      <c r="I61" s="334"/>
      <c r="J61" s="334"/>
      <c r="K61" s="334"/>
      <c r="L61" s="330"/>
      <c r="M61" s="330"/>
      <c r="N61" s="330"/>
      <c r="O61" s="55"/>
      <c r="P61" s="55"/>
      <c r="Q61" s="48"/>
    </row>
    <row r="62" spans="1:17" x14ac:dyDescent="0.25">
      <c r="A62" s="312"/>
      <c r="B62" s="312"/>
      <c r="C62" s="334"/>
      <c r="D62" s="334"/>
      <c r="E62" s="334"/>
      <c r="F62" s="334"/>
      <c r="G62" s="334"/>
      <c r="H62" s="334"/>
      <c r="I62" s="334"/>
      <c r="J62" s="334"/>
      <c r="K62" s="334"/>
      <c r="L62" s="330"/>
      <c r="M62" s="330"/>
      <c r="N62" s="330"/>
      <c r="O62" s="55"/>
      <c r="P62" s="55"/>
      <c r="Q62" s="48"/>
    </row>
    <row r="63" spans="1:17" x14ac:dyDescent="0.25">
      <c r="A63" s="312"/>
      <c r="B63" s="312"/>
      <c r="C63" s="334"/>
      <c r="D63" s="334"/>
      <c r="E63" s="334"/>
      <c r="F63" s="334"/>
      <c r="G63" s="334"/>
      <c r="H63" s="334"/>
      <c r="I63" s="334"/>
      <c r="J63" s="334"/>
      <c r="K63" s="334"/>
      <c r="L63" s="330"/>
      <c r="M63" s="330"/>
      <c r="N63" s="330"/>
      <c r="O63" s="55"/>
      <c r="P63" s="55"/>
      <c r="Q63" s="48"/>
    </row>
    <row r="64" spans="1:17" x14ac:dyDescent="0.25">
      <c r="A64" s="312"/>
      <c r="B64" s="312"/>
      <c r="C64" s="334"/>
      <c r="D64" s="334"/>
      <c r="E64" s="334"/>
      <c r="F64" s="334"/>
      <c r="G64" s="334"/>
      <c r="H64" s="334"/>
      <c r="I64" s="334"/>
      <c r="J64" s="334"/>
      <c r="K64" s="334"/>
      <c r="L64" s="330"/>
      <c r="M64" s="330"/>
      <c r="N64" s="330"/>
      <c r="O64" s="55"/>
      <c r="P64" s="55"/>
      <c r="Q64" s="48"/>
    </row>
    <row r="65" spans="1:17" x14ac:dyDescent="0.25">
      <c r="A65" s="312"/>
      <c r="B65" s="312"/>
      <c r="C65" s="334"/>
      <c r="D65" s="334"/>
      <c r="E65" s="334"/>
      <c r="F65" s="334"/>
      <c r="G65" s="334"/>
      <c r="H65" s="334"/>
      <c r="I65" s="334"/>
      <c r="J65" s="334"/>
      <c r="K65" s="334"/>
      <c r="L65" s="330"/>
      <c r="M65" s="330"/>
      <c r="N65" s="330"/>
      <c r="O65" s="55"/>
      <c r="P65" s="55"/>
      <c r="Q65" s="48"/>
    </row>
    <row r="66" spans="1:17" x14ac:dyDescent="0.25">
      <c r="A66" s="312"/>
      <c r="B66" s="312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48"/>
      <c r="P66" s="48"/>
      <c r="Q66" s="48"/>
    </row>
    <row r="67" spans="1:17" x14ac:dyDescent="0.25">
      <c r="A67" s="312"/>
      <c r="B67" s="312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48"/>
      <c r="P67" s="48"/>
      <c r="Q67" s="48"/>
    </row>
    <row r="68" spans="1:17" x14ac:dyDescent="0.25">
      <c r="A68" s="312"/>
      <c r="B68" s="312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48"/>
      <c r="P68" s="48"/>
      <c r="Q68" s="48"/>
    </row>
    <row r="69" spans="1:17" x14ac:dyDescent="0.25">
      <c r="A69" s="312"/>
      <c r="B69" s="312"/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48"/>
      <c r="P69" s="48"/>
      <c r="Q69" s="48"/>
    </row>
    <row r="70" spans="1:17" x14ac:dyDescent="0.25">
      <c r="A70" s="312"/>
      <c r="B70" s="312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48"/>
      <c r="P70" s="48"/>
      <c r="Q70" s="48"/>
    </row>
    <row r="71" spans="1:17" x14ac:dyDescent="0.25">
      <c r="A71" s="312"/>
      <c r="B71" s="312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48"/>
      <c r="P71" s="48"/>
      <c r="Q71" s="48"/>
    </row>
    <row r="72" spans="1:17" x14ac:dyDescent="0.25">
      <c r="A72"/>
      <c r="B72"/>
      <c r="C72" s="311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</row>
    <row r="73" spans="1:17" x14ac:dyDescent="0.25">
      <c r="A73"/>
      <c r="B73"/>
      <c r="C73" s="311"/>
      <c r="D73" s="311"/>
      <c r="E73" s="311"/>
      <c r="F73" s="311"/>
      <c r="G73" s="311"/>
      <c r="H73" s="311"/>
      <c r="I73" s="311"/>
      <c r="J73" s="311"/>
      <c r="K73" s="311"/>
      <c r="L73" s="311"/>
      <c r="M73" s="311"/>
      <c r="N73" s="311"/>
    </row>
  </sheetData>
  <mergeCells count="1">
    <mergeCell ref="E4:F4"/>
  </mergeCells>
  <pageMargins left="0.7" right="0.7" top="0.75" bottom="0.75" header="0.3" footer="0.3"/>
  <pageSetup orientation="portrait" r:id="rId1"/>
  <ignoredErrors>
    <ignoredError sqref="A8:A9 A1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34"/>
  <sheetViews>
    <sheetView tabSelected="1" workbookViewId="0">
      <selection activeCell="N20" sqref="N20"/>
    </sheetView>
  </sheetViews>
  <sheetFormatPr defaultRowHeight="15" x14ac:dyDescent="0.25"/>
  <cols>
    <col min="1" max="1" width="3.7109375" style="366" customWidth="1"/>
    <col min="2" max="2" width="9.140625" style="366"/>
    <col min="3" max="3" width="10.28515625" style="413" customWidth="1"/>
    <col min="4" max="4" width="11.42578125" style="413" customWidth="1"/>
    <col min="5" max="5" width="12" style="413" customWidth="1"/>
    <col min="6" max="6" width="11.7109375" style="413" customWidth="1"/>
    <col min="7" max="7" width="11" style="413" customWidth="1"/>
    <col min="8" max="8" width="11.7109375" style="413" customWidth="1"/>
    <col min="9" max="9" width="11.85546875" style="413" customWidth="1"/>
    <col min="10" max="10" width="12.42578125" style="413" customWidth="1"/>
    <col min="11" max="11" width="9.140625" style="366"/>
    <col min="12" max="12" width="13.28515625" style="366" bestFit="1" customWidth="1"/>
    <col min="13" max="16384" width="9.140625" style="366"/>
  </cols>
  <sheetData>
    <row r="2" spans="2:12" ht="15.75" x14ac:dyDescent="0.25">
      <c r="B2" s="404" t="s">
        <v>243</v>
      </c>
    </row>
    <row r="3" spans="2:12" ht="15.75" x14ac:dyDescent="0.25">
      <c r="B3" s="405" t="s">
        <v>244</v>
      </c>
      <c r="D3" s="414"/>
    </row>
    <row r="4" spans="2:12" ht="15.75" x14ac:dyDescent="0.25">
      <c r="B4" s="406" t="s">
        <v>242</v>
      </c>
      <c r="C4" s="415" t="s">
        <v>231</v>
      </c>
      <c r="D4" s="415" t="s">
        <v>232</v>
      </c>
      <c r="E4" s="415" t="s">
        <v>233</v>
      </c>
      <c r="F4" s="415" t="s">
        <v>234</v>
      </c>
      <c r="G4" s="415" t="s">
        <v>235</v>
      </c>
      <c r="H4" s="415" t="s">
        <v>236</v>
      </c>
      <c r="I4" s="415" t="s">
        <v>237</v>
      </c>
      <c r="J4" s="415" t="s">
        <v>238</v>
      </c>
      <c r="L4" s="400"/>
    </row>
    <row r="5" spans="2:12" x14ac:dyDescent="0.25">
      <c r="B5" s="407" t="s">
        <v>239</v>
      </c>
      <c r="C5" s="416">
        <v>121.70347941747954</v>
      </c>
      <c r="D5" s="416">
        <v>225.63315309972199</v>
      </c>
      <c r="E5" s="416">
        <v>241.24104423295069</v>
      </c>
      <c r="F5" s="416">
        <v>247.84534787281262</v>
      </c>
      <c r="G5" s="416">
        <v>268.0916108327956</v>
      </c>
      <c r="H5" s="416">
        <v>346.06578914436068</v>
      </c>
      <c r="I5" s="416">
        <v>277.03659525908216</v>
      </c>
      <c r="J5" s="416">
        <v>290.96702305113041</v>
      </c>
    </row>
    <row r="6" spans="2:12" x14ac:dyDescent="0.25">
      <c r="B6" s="407" t="s">
        <v>240</v>
      </c>
      <c r="C6" s="416">
        <v>449.08972248472924</v>
      </c>
      <c r="D6" s="416">
        <v>1171.6047293975234</v>
      </c>
      <c r="E6" s="416">
        <v>1270.5981476797506</v>
      </c>
      <c r="F6" s="416">
        <v>1590.7077901379039</v>
      </c>
      <c r="G6" s="416">
        <v>1705.4086139504084</v>
      </c>
      <c r="H6" s="416">
        <v>1535.5471457842364</v>
      </c>
      <c r="I6" s="416">
        <v>1580.1171061029481</v>
      </c>
      <c r="J6" s="416">
        <v>1493.3632502253299</v>
      </c>
    </row>
    <row r="7" spans="2:12" x14ac:dyDescent="0.25">
      <c r="B7" s="408" t="s">
        <v>241</v>
      </c>
      <c r="C7" s="417">
        <v>570.79320190220881</v>
      </c>
      <c r="D7" s="417">
        <v>1397.2378824972452</v>
      </c>
      <c r="E7" s="417">
        <v>1511.8391919127014</v>
      </c>
      <c r="F7" s="417">
        <v>1838.5531380107163</v>
      </c>
      <c r="G7" s="417">
        <v>1973.500224783204</v>
      </c>
      <c r="H7" s="417">
        <v>1881.612934928597</v>
      </c>
      <c r="I7" s="417">
        <v>1857.1537013620302</v>
      </c>
      <c r="J7" s="417">
        <v>1784.3302732764603</v>
      </c>
    </row>
    <row r="8" spans="2:12" x14ac:dyDescent="0.25">
      <c r="B8" s="409"/>
      <c r="C8" s="418"/>
      <c r="D8" s="418"/>
      <c r="E8" s="418"/>
      <c r="F8" s="418"/>
      <c r="G8" s="418"/>
      <c r="H8" s="418"/>
      <c r="I8" s="418"/>
      <c r="J8" s="418"/>
    </row>
    <row r="9" spans="2:12" x14ac:dyDescent="0.25">
      <c r="B9" s="410" t="s">
        <v>245</v>
      </c>
      <c r="D9" s="419"/>
    </row>
    <row r="10" spans="2:12" ht="15.75" x14ac:dyDescent="0.25">
      <c r="B10" s="406" t="s">
        <v>242</v>
      </c>
      <c r="C10" s="415" t="s">
        <v>231</v>
      </c>
      <c r="D10" s="415" t="s">
        <v>232</v>
      </c>
      <c r="E10" s="415" t="s">
        <v>233</v>
      </c>
      <c r="F10" s="415" t="s">
        <v>234</v>
      </c>
      <c r="G10" s="415" t="s">
        <v>235</v>
      </c>
      <c r="H10" s="415" t="s">
        <v>236</v>
      </c>
      <c r="I10" s="415" t="s">
        <v>237</v>
      </c>
      <c r="J10" s="415" t="s">
        <v>238</v>
      </c>
    </row>
    <row r="11" spans="2:12" x14ac:dyDescent="0.25">
      <c r="B11" s="407" t="s">
        <v>239</v>
      </c>
      <c r="C11" s="420">
        <f>C5/C7</f>
        <v>0.21321816554908865</v>
      </c>
      <c r="D11" s="420">
        <f t="shared" ref="D11:J11" si="0">D5/D7</f>
        <v>0.16148513859104222</v>
      </c>
      <c r="E11" s="420">
        <f t="shared" si="0"/>
        <v>0.15956792595629493</v>
      </c>
      <c r="F11" s="420">
        <f t="shared" si="0"/>
        <v>0.13480456058016205</v>
      </c>
      <c r="G11" s="420">
        <f t="shared" si="0"/>
        <v>0.13584574628677654</v>
      </c>
      <c r="H11" s="420">
        <f t="shared" si="0"/>
        <v>0.18391975454691115</v>
      </c>
      <c r="I11" s="420">
        <f t="shared" si="0"/>
        <v>0.14917268024499236</v>
      </c>
      <c r="J11" s="420">
        <f t="shared" si="0"/>
        <v>0.16306791820375544</v>
      </c>
    </row>
    <row r="12" spans="2:12" x14ac:dyDescent="0.25">
      <c r="B12" s="407" t="s">
        <v>240</v>
      </c>
      <c r="C12" s="420">
        <f>C6/C7</f>
        <v>0.78678183445091132</v>
      </c>
      <c r="D12" s="420">
        <f t="shared" ref="D12:J12" si="1">D6/D7</f>
        <v>0.83851486140895792</v>
      </c>
      <c r="E12" s="420">
        <f t="shared" si="1"/>
        <v>0.84043207404370501</v>
      </c>
      <c r="F12" s="420">
        <f t="shared" si="1"/>
        <v>0.86519543941983801</v>
      </c>
      <c r="G12" s="420">
        <f t="shared" si="1"/>
        <v>0.86415425371322341</v>
      </c>
      <c r="H12" s="420">
        <f t="shared" si="1"/>
        <v>0.81608024545308888</v>
      </c>
      <c r="I12" s="420">
        <f t="shared" si="1"/>
        <v>0.85082731975500769</v>
      </c>
      <c r="J12" s="420">
        <f t="shared" si="1"/>
        <v>0.83693208179624456</v>
      </c>
    </row>
    <row r="13" spans="2:12" x14ac:dyDescent="0.25">
      <c r="B13" s="411"/>
    </row>
    <row r="14" spans="2:12" ht="15.75" x14ac:dyDescent="0.25">
      <c r="B14" s="412" t="s">
        <v>246</v>
      </c>
      <c r="D14" s="414"/>
    </row>
    <row r="15" spans="2:12" ht="15.75" x14ac:dyDescent="0.25">
      <c r="B15" s="406" t="s">
        <v>242</v>
      </c>
      <c r="C15" s="415" t="s">
        <v>231</v>
      </c>
      <c r="D15" s="415" t="s">
        <v>232</v>
      </c>
      <c r="E15" s="415" t="s">
        <v>233</v>
      </c>
      <c r="F15" s="415" t="s">
        <v>234</v>
      </c>
      <c r="G15" s="415" t="s">
        <v>235</v>
      </c>
      <c r="H15" s="415" t="s">
        <v>236</v>
      </c>
      <c r="I15" s="415" t="s">
        <v>237</v>
      </c>
      <c r="J15" s="415" t="s">
        <v>238</v>
      </c>
    </row>
    <row r="16" spans="2:12" x14ac:dyDescent="0.25">
      <c r="B16" s="407" t="s">
        <v>239</v>
      </c>
      <c r="C16" s="416">
        <v>25.914745118390712</v>
      </c>
      <c r="D16" s="416">
        <v>6.4663608398499592</v>
      </c>
      <c r="E16" s="416">
        <v>9.993415882440372</v>
      </c>
      <c r="F16" s="416">
        <v>12.209283969667133</v>
      </c>
      <c r="G16" s="416">
        <v>27.820342206737671</v>
      </c>
      <c r="H16" s="416">
        <v>29.989055496227074</v>
      </c>
      <c r="I16" s="416">
        <v>47.464441433682062</v>
      </c>
      <c r="J16" s="416">
        <v>93.517518023022717</v>
      </c>
    </row>
    <row r="17" spans="2:11" x14ac:dyDescent="0.25">
      <c r="B17" s="407" t="s">
        <v>240</v>
      </c>
      <c r="C17" s="416">
        <v>165.91196570403034</v>
      </c>
      <c r="D17" s="416">
        <v>198.27476400827052</v>
      </c>
      <c r="E17" s="416">
        <v>345.03269667931517</v>
      </c>
      <c r="F17" s="416">
        <v>404.63340884174579</v>
      </c>
      <c r="G17" s="416">
        <v>436.40218230034105</v>
      </c>
      <c r="H17" s="416">
        <v>422.6735509074137</v>
      </c>
      <c r="I17" s="416">
        <v>363.03025161551318</v>
      </c>
      <c r="J17" s="416">
        <v>313.56402463273702</v>
      </c>
    </row>
    <row r="18" spans="2:11" x14ac:dyDescent="0.25">
      <c r="B18" s="406" t="s">
        <v>241</v>
      </c>
      <c r="C18" s="417">
        <v>191.82671082242103</v>
      </c>
      <c r="D18" s="417">
        <v>204.74112484812048</v>
      </c>
      <c r="E18" s="417">
        <v>355.02611256175555</v>
      </c>
      <c r="F18" s="417">
        <v>416.84269281141292</v>
      </c>
      <c r="G18" s="417">
        <v>464.22252450707879</v>
      </c>
      <c r="H18" s="417">
        <v>452.66260640364078</v>
      </c>
      <c r="I18" s="417">
        <v>410.49469304919529</v>
      </c>
      <c r="J18" s="417">
        <v>407.08154265575973</v>
      </c>
    </row>
    <row r="19" spans="2:11" x14ac:dyDescent="0.25">
      <c r="B19" s="411"/>
    </row>
    <row r="20" spans="2:11" x14ac:dyDescent="0.25">
      <c r="B20" s="410" t="s">
        <v>247</v>
      </c>
      <c r="D20" s="419"/>
    </row>
    <row r="21" spans="2:11" ht="15.75" x14ac:dyDescent="0.25">
      <c r="B21" s="406" t="s">
        <v>242</v>
      </c>
      <c r="C21" s="415" t="s">
        <v>231</v>
      </c>
      <c r="D21" s="415" t="s">
        <v>232</v>
      </c>
      <c r="E21" s="415" t="s">
        <v>233</v>
      </c>
      <c r="F21" s="415" t="s">
        <v>234</v>
      </c>
      <c r="G21" s="415" t="s">
        <v>235</v>
      </c>
      <c r="H21" s="415" t="s">
        <v>236</v>
      </c>
      <c r="I21" s="415" t="s">
        <v>237</v>
      </c>
      <c r="J21" s="415" t="s">
        <v>238</v>
      </c>
    </row>
    <row r="22" spans="2:11" x14ac:dyDescent="0.25">
      <c r="B22" s="407" t="s">
        <v>239</v>
      </c>
      <c r="C22" s="421">
        <f>+C16/C18</f>
        <v>0.13509456012296778</v>
      </c>
      <c r="D22" s="421">
        <f t="shared" ref="D22:J22" si="2">+D16/D18</f>
        <v>3.1583106933923445E-2</v>
      </c>
      <c r="E22" s="421">
        <f t="shared" si="2"/>
        <v>2.8148396776594996E-2</v>
      </c>
      <c r="F22" s="421">
        <f t="shared" si="2"/>
        <v>2.9289907632351928E-2</v>
      </c>
      <c r="G22" s="421">
        <f t="shared" si="2"/>
        <v>5.992889344668894E-2</v>
      </c>
      <c r="H22" s="421">
        <f t="shared" si="2"/>
        <v>6.6250348652580615E-2</v>
      </c>
      <c r="I22" s="421">
        <f t="shared" si="2"/>
        <v>0.11562741793593355</v>
      </c>
      <c r="J22" s="421">
        <f t="shared" si="2"/>
        <v>0.22972674568570139</v>
      </c>
    </row>
    <row r="23" spans="2:11" x14ac:dyDescent="0.25">
      <c r="B23" s="407" t="s">
        <v>240</v>
      </c>
      <c r="C23" s="421">
        <f>+C17/C18</f>
        <v>0.86490543987703228</v>
      </c>
      <c r="D23" s="421">
        <f t="shared" ref="D23:J23" si="3">+D17/D18</f>
        <v>0.96841689306607659</v>
      </c>
      <c r="E23" s="421">
        <f t="shared" si="3"/>
        <v>0.97185160322340491</v>
      </c>
      <c r="F23" s="421">
        <f t="shared" si="3"/>
        <v>0.97071009236764805</v>
      </c>
      <c r="G23" s="421">
        <f t="shared" si="3"/>
        <v>0.94007110655331094</v>
      </c>
      <c r="H23" s="421">
        <f t="shared" si="3"/>
        <v>0.93374965134741938</v>
      </c>
      <c r="I23" s="421">
        <f t="shared" si="3"/>
        <v>0.88437258206406633</v>
      </c>
      <c r="J23" s="421">
        <f t="shared" si="3"/>
        <v>0.77027325431429861</v>
      </c>
    </row>
    <row r="24" spans="2:11" x14ac:dyDescent="0.25">
      <c r="B24" s="411"/>
    </row>
    <row r="25" spans="2:11" ht="15.75" x14ac:dyDescent="0.25">
      <c r="B25" s="412" t="s">
        <v>248</v>
      </c>
      <c r="D25" s="414"/>
      <c r="K25" s="401"/>
    </row>
    <row r="26" spans="2:11" ht="15.75" x14ac:dyDescent="0.25">
      <c r="B26" s="406" t="s">
        <v>242</v>
      </c>
      <c r="C26" s="415" t="s">
        <v>231</v>
      </c>
      <c r="D26" s="415" t="s">
        <v>232</v>
      </c>
      <c r="E26" s="415" t="s">
        <v>233</v>
      </c>
      <c r="F26" s="415" t="s">
        <v>234</v>
      </c>
      <c r="G26" s="415" t="s">
        <v>235</v>
      </c>
      <c r="H26" s="415" t="s">
        <v>236</v>
      </c>
      <c r="I26" s="415" t="s">
        <v>237</v>
      </c>
      <c r="J26" s="415" t="s">
        <v>238</v>
      </c>
      <c r="K26" s="402"/>
    </row>
    <row r="27" spans="2:11" x14ac:dyDescent="0.25">
      <c r="B27" s="407" t="s">
        <v>239</v>
      </c>
      <c r="C27" s="416">
        <v>1.7483538389167257</v>
      </c>
      <c r="D27" s="416">
        <v>2.0769269313234893</v>
      </c>
      <c r="E27" s="416">
        <v>9.9301853488973801</v>
      </c>
      <c r="F27" s="416">
        <v>26.767363718189674</v>
      </c>
      <c r="G27" s="416">
        <v>33.221280546093901</v>
      </c>
      <c r="H27" s="416">
        <v>28.943854829625636</v>
      </c>
      <c r="I27" s="416">
        <v>23.495662307890154</v>
      </c>
      <c r="J27" s="416">
        <v>21.351423355286464</v>
      </c>
      <c r="K27" s="403"/>
    </row>
    <row r="28" spans="2:11" x14ac:dyDescent="0.25">
      <c r="B28" s="407" t="s">
        <v>240</v>
      </c>
      <c r="C28" s="416">
        <v>21.738147694461738</v>
      </c>
      <c r="D28" s="416">
        <v>33.669618975684848</v>
      </c>
      <c r="E28" s="416">
        <v>37.297525110664523</v>
      </c>
      <c r="F28" s="416">
        <v>65.126901165097976</v>
      </c>
      <c r="G28" s="416">
        <v>108.50358276627365</v>
      </c>
      <c r="H28" s="416">
        <v>170.03671315499611</v>
      </c>
      <c r="I28" s="416">
        <v>146.12590406269911</v>
      </c>
      <c r="J28" s="416">
        <v>194.94143448679125</v>
      </c>
      <c r="K28" s="401"/>
    </row>
    <row r="29" spans="2:11" x14ac:dyDescent="0.25">
      <c r="B29" s="406" t="s">
        <v>241</v>
      </c>
      <c r="C29" s="422">
        <v>23.486501533378462</v>
      </c>
      <c r="D29" s="422">
        <v>35.74654590700834</v>
      </c>
      <c r="E29" s="422">
        <v>47.227710459561905</v>
      </c>
      <c r="F29" s="422">
        <v>91.894264883287647</v>
      </c>
      <c r="G29" s="422">
        <v>141.72486331236755</v>
      </c>
      <c r="H29" s="422">
        <v>198.98056798462173</v>
      </c>
      <c r="I29" s="422">
        <v>169.62156637058925</v>
      </c>
      <c r="J29" s="422">
        <v>216.29285784207772</v>
      </c>
      <c r="K29" s="401"/>
    </row>
    <row r="30" spans="2:11" x14ac:dyDescent="0.25">
      <c r="B30" s="409"/>
      <c r="C30" s="418"/>
      <c r="D30" s="418"/>
      <c r="E30" s="418"/>
      <c r="F30" s="418"/>
      <c r="G30" s="418"/>
      <c r="H30" s="418"/>
      <c r="I30" s="418"/>
      <c r="J30" s="418"/>
      <c r="K30" s="401"/>
    </row>
    <row r="31" spans="2:11" x14ac:dyDescent="0.25">
      <c r="B31" s="410" t="s">
        <v>249</v>
      </c>
      <c r="D31" s="419"/>
    </row>
    <row r="32" spans="2:11" ht="15.75" x14ac:dyDescent="0.25">
      <c r="B32" s="406" t="s">
        <v>242</v>
      </c>
      <c r="C32" s="415" t="s">
        <v>231</v>
      </c>
      <c r="D32" s="415" t="s">
        <v>232</v>
      </c>
      <c r="E32" s="415" t="s">
        <v>233</v>
      </c>
      <c r="F32" s="415" t="s">
        <v>234</v>
      </c>
      <c r="G32" s="415" t="s">
        <v>235</v>
      </c>
      <c r="H32" s="415" t="s">
        <v>236</v>
      </c>
      <c r="I32" s="415" t="s">
        <v>237</v>
      </c>
      <c r="J32" s="415" t="s">
        <v>238</v>
      </c>
    </row>
    <row r="33" spans="2:10" x14ac:dyDescent="0.25">
      <c r="B33" s="407" t="s">
        <v>239</v>
      </c>
      <c r="C33" s="421">
        <f>+C27/C29</f>
        <v>7.4440794702097565E-2</v>
      </c>
      <c r="D33" s="421">
        <f t="shared" ref="D33:J33" si="4">+D27/D29</f>
        <v>5.8101471866021451E-2</v>
      </c>
      <c r="E33" s="421">
        <f t="shared" si="4"/>
        <v>0.21026184103080686</v>
      </c>
      <c r="F33" s="421">
        <f t="shared" si="4"/>
        <v>0.29128437723710138</v>
      </c>
      <c r="G33" s="421">
        <f t="shared" si="4"/>
        <v>0.23440686249153619</v>
      </c>
      <c r="H33" s="421">
        <f t="shared" si="4"/>
        <v>0.14546071067533875</v>
      </c>
      <c r="I33" s="421">
        <f t="shared" si="4"/>
        <v>0.13851813074616245</v>
      </c>
      <c r="J33" s="421">
        <f t="shared" si="4"/>
        <v>9.8715341635902815E-2</v>
      </c>
    </row>
    <row r="34" spans="2:10" x14ac:dyDescent="0.25">
      <c r="B34" s="407" t="s">
        <v>240</v>
      </c>
      <c r="C34" s="421">
        <f>+C28/C29</f>
        <v>0.92555920529790248</v>
      </c>
      <c r="D34" s="421">
        <f t="shared" ref="D34:J34" si="5">+D28/D29</f>
        <v>0.94189852813397845</v>
      </c>
      <c r="E34" s="421">
        <f t="shared" si="5"/>
        <v>0.78973815896919308</v>
      </c>
      <c r="F34" s="421">
        <f t="shared" si="5"/>
        <v>0.70871562276289868</v>
      </c>
      <c r="G34" s="421">
        <f t="shared" si="5"/>
        <v>0.76559313750846392</v>
      </c>
      <c r="H34" s="421">
        <f t="shared" si="5"/>
        <v>0.85453928932466128</v>
      </c>
      <c r="I34" s="421">
        <f t="shared" si="5"/>
        <v>0.86148186925383763</v>
      </c>
      <c r="J34" s="421">
        <f t="shared" si="5"/>
        <v>0.9012846583640971</v>
      </c>
    </row>
  </sheetData>
  <pageMargins left="0.7" right="0.7" top="0.75" bottom="0.75" header="0.3" footer="0.3"/>
  <pageSetup scale="80" orientation="portrait" r:id="rId1"/>
  <ignoredErrors>
    <ignoredError sqref="C4:J4 C10:J10 C15:J15 C21:J21 C26:J26 C32:J32 C14 E14:J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P40"/>
  <sheetViews>
    <sheetView zoomScaleNormal="100" workbookViewId="0">
      <selection activeCell="L18" sqref="L18"/>
    </sheetView>
  </sheetViews>
  <sheetFormatPr defaultRowHeight="16.5" x14ac:dyDescent="0.3"/>
  <cols>
    <col min="1" max="1" width="4.5703125" style="21" customWidth="1"/>
    <col min="2" max="2" width="16.42578125" style="21" customWidth="1"/>
    <col min="3" max="3" width="10.140625" style="21" customWidth="1"/>
    <col min="4" max="4" width="9.5703125" style="21" bestFit="1" customWidth="1"/>
    <col min="5" max="6" width="9.42578125" style="21" bestFit="1" customWidth="1"/>
    <col min="7" max="7" width="9.28515625" style="21" customWidth="1"/>
    <col min="8" max="8" width="9.140625" style="21" customWidth="1"/>
    <col min="9" max="9" width="9" style="21" customWidth="1"/>
    <col min="10" max="10" width="9.42578125" style="21" customWidth="1"/>
    <col min="11" max="11" width="9" style="21" customWidth="1"/>
    <col min="12" max="12" width="10" style="21" customWidth="1"/>
    <col min="13" max="13" width="10.28515625" style="21" customWidth="1"/>
    <col min="14" max="14" width="10.85546875" style="21" customWidth="1"/>
    <col min="15" max="15" width="9.85546875" style="21" bestFit="1" customWidth="1"/>
    <col min="16" max="16384" width="9.140625" style="21"/>
  </cols>
  <sheetData>
    <row r="1" spans="2:16" ht="13.5" customHeight="1" x14ac:dyDescent="0.3">
      <c r="O1" s="372"/>
    </row>
    <row r="2" spans="2:16" ht="18.75" x14ac:dyDescent="0.3">
      <c r="B2" s="70" t="s">
        <v>140</v>
      </c>
      <c r="O2" s="372"/>
    </row>
    <row r="3" spans="2:16" ht="12.75" customHeight="1" x14ac:dyDescent="0.3">
      <c r="B3" s="87"/>
      <c r="C3" s="88"/>
      <c r="D3" s="87"/>
      <c r="E3" s="89"/>
      <c r="F3" s="89"/>
      <c r="G3" s="89"/>
      <c r="K3" s="90"/>
      <c r="L3" s="90"/>
      <c r="M3" s="90"/>
      <c r="O3" s="372"/>
    </row>
    <row r="4" spans="2:16" ht="17.25" customHeight="1" thickBot="1" x14ac:dyDescent="0.35">
      <c r="B4" s="91"/>
      <c r="C4" s="92" t="s">
        <v>39</v>
      </c>
      <c r="D4" s="92" t="s">
        <v>40</v>
      </c>
      <c r="E4" s="92" t="s">
        <v>41</v>
      </c>
      <c r="F4" s="92" t="s">
        <v>42</v>
      </c>
      <c r="G4" s="93" t="s">
        <v>45</v>
      </c>
      <c r="H4" s="93" t="s">
        <v>51</v>
      </c>
      <c r="I4" s="93" t="s">
        <v>120</v>
      </c>
      <c r="J4" s="93" t="s">
        <v>123</v>
      </c>
      <c r="K4" s="93" t="s">
        <v>139</v>
      </c>
      <c r="L4" s="93" t="s">
        <v>160</v>
      </c>
      <c r="M4" s="93" t="s">
        <v>165</v>
      </c>
      <c r="N4" s="93" t="s">
        <v>184</v>
      </c>
    </row>
    <row r="5" spans="2:16" x14ac:dyDescent="0.3">
      <c r="B5" s="94" t="s">
        <v>2</v>
      </c>
      <c r="C5" s="95">
        <v>24.967329579009778</v>
      </c>
      <c r="D5" s="95">
        <v>25.448125228347379</v>
      </c>
      <c r="E5" s="95">
        <v>21.179763456757112</v>
      </c>
      <c r="F5" s="95">
        <v>22.972804025951458</v>
      </c>
      <c r="G5" s="95">
        <v>26.830904242311966</v>
      </c>
      <c r="H5" s="95">
        <v>25.725981174935455</v>
      </c>
      <c r="I5" s="95">
        <v>19.654070400595849</v>
      </c>
      <c r="J5" s="95">
        <v>26.132159210832612</v>
      </c>
      <c r="K5" s="95">
        <v>36.445048953096574</v>
      </c>
      <c r="L5" s="66">
        <v>32.158075970050717</v>
      </c>
      <c r="M5" s="66">
        <v>20.45</v>
      </c>
      <c r="N5" s="114">
        <v>24.091882325396249</v>
      </c>
      <c r="P5" s="354"/>
    </row>
    <row r="6" spans="2:16" x14ac:dyDescent="0.3">
      <c r="B6" s="94" t="s">
        <v>3</v>
      </c>
      <c r="C6" s="95">
        <v>108.1874933299131</v>
      </c>
      <c r="D6" s="95">
        <v>124.45289845155457</v>
      </c>
      <c r="E6" s="95">
        <v>149.82675619777183</v>
      </c>
      <c r="F6" s="95">
        <v>128.21626407387092</v>
      </c>
      <c r="G6" s="95">
        <v>109.19003657497998</v>
      </c>
      <c r="H6" s="95">
        <v>116.97470570371379</v>
      </c>
      <c r="I6" s="95">
        <v>125.94821129621681</v>
      </c>
      <c r="J6" s="95">
        <v>121.64019294476016</v>
      </c>
      <c r="K6" s="95">
        <v>106.23601131533687</v>
      </c>
      <c r="L6" s="66">
        <v>111.17131016965493</v>
      </c>
      <c r="M6" s="66">
        <v>113.62262486027339</v>
      </c>
      <c r="N6" s="114">
        <v>109.18538280824228</v>
      </c>
      <c r="P6" s="354"/>
    </row>
    <row r="7" spans="2:16" x14ac:dyDescent="0.3">
      <c r="B7" s="94" t="s">
        <v>4</v>
      </c>
      <c r="C7" s="95">
        <v>5.3149071657278393</v>
      </c>
      <c r="D7" s="95">
        <v>26.344169113630358</v>
      </c>
      <c r="E7" s="95">
        <v>6.5251333508671951</v>
      </c>
      <c r="F7" s="95">
        <v>8.1635740224758173</v>
      </c>
      <c r="G7" s="95">
        <v>5.3423824208396278</v>
      </c>
      <c r="H7" s="95">
        <v>4.7923562745538222</v>
      </c>
      <c r="I7" s="96">
        <v>4.6428225648947619</v>
      </c>
      <c r="J7" s="95">
        <v>5.7601884379060202</v>
      </c>
      <c r="K7" s="95">
        <v>7.4337442190584522</v>
      </c>
      <c r="L7" s="66">
        <v>15.105997555310012</v>
      </c>
      <c r="M7" s="66">
        <v>7.24</v>
      </c>
      <c r="N7" s="114">
        <v>13.685051774674756</v>
      </c>
      <c r="P7" s="354"/>
    </row>
    <row r="8" spans="2:16" x14ac:dyDescent="0.3">
      <c r="B8" s="94" t="s">
        <v>43</v>
      </c>
      <c r="C8" s="97">
        <v>138.46973007465073</v>
      </c>
      <c r="D8" s="97">
        <v>176.24519279353231</v>
      </c>
      <c r="E8" s="97">
        <v>177.53165300539615</v>
      </c>
      <c r="F8" s="97">
        <v>159.35264212229819</v>
      </c>
      <c r="G8" s="97">
        <v>141.36332323813158</v>
      </c>
      <c r="H8" s="97">
        <v>147.49304315320308</v>
      </c>
      <c r="I8" s="97">
        <v>150.24510426170744</v>
      </c>
      <c r="J8" s="97">
        <v>153.53254059349879</v>
      </c>
      <c r="K8" s="97">
        <v>150.11480448749188</v>
      </c>
      <c r="L8" s="97">
        <v>158.43538369501567</v>
      </c>
      <c r="M8" s="97">
        <v>141.31262486027339</v>
      </c>
      <c r="N8" s="382">
        <v>146.96231690831328</v>
      </c>
    </row>
    <row r="9" spans="2:16" ht="17.25" thickBot="1" x14ac:dyDescent="0.35">
      <c r="B9" s="98" t="s">
        <v>44</v>
      </c>
      <c r="C9" s="99">
        <v>-77.905256585175479</v>
      </c>
      <c r="D9" s="99">
        <v>-72.660604109576838</v>
      </c>
      <c r="E9" s="99">
        <v>-122.12185939014752</v>
      </c>
      <c r="F9" s="99">
        <v>-97.079886025443642</v>
      </c>
      <c r="G9" s="99">
        <v>-77.016749911828384</v>
      </c>
      <c r="H9" s="99">
        <v>-86.456368254224515</v>
      </c>
      <c r="I9" s="99">
        <v>-101.6513183307262</v>
      </c>
      <c r="J9" s="99">
        <v>-89.747845296021524</v>
      </c>
      <c r="K9" s="99">
        <v>-62.357218143181839</v>
      </c>
      <c r="L9" s="99">
        <v>-63.907236644294201</v>
      </c>
      <c r="M9" s="99">
        <v>-85.932624860273393</v>
      </c>
      <c r="N9" s="99">
        <v>-71.408448708171278</v>
      </c>
    </row>
    <row r="10" spans="2:16" x14ac:dyDescent="0.3">
      <c r="B10" s="100" t="s">
        <v>156</v>
      </c>
      <c r="C10" s="101"/>
      <c r="D10" s="101"/>
      <c r="E10" s="101"/>
      <c r="F10" s="101"/>
      <c r="G10" s="101"/>
    </row>
    <row r="11" spans="2:16" x14ac:dyDescent="0.3">
      <c r="B11" s="94" t="s">
        <v>230</v>
      </c>
      <c r="C11" s="101"/>
      <c r="D11" s="101"/>
      <c r="E11" s="101"/>
      <c r="F11" s="101"/>
      <c r="G11" s="101"/>
      <c r="N11" s="86"/>
      <c r="O11" s="86"/>
    </row>
    <row r="12" spans="2:16" x14ac:dyDescent="0.3">
      <c r="B12" s="100"/>
      <c r="C12" s="101"/>
      <c r="D12" s="101"/>
      <c r="E12" s="101"/>
      <c r="F12" s="101"/>
      <c r="G12" s="101"/>
      <c r="N12" s="86"/>
      <c r="O12" s="86"/>
    </row>
    <row r="13" spans="2:16" x14ac:dyDescent="0.3">
      <c r="B13" s="100"/>
      <c r="C13" s="101"/>
      <c r="D13" s="101"/>
      <c r="E13" s="101"/>
      <c r="F13" s="101"/>
      <c r="G13" s="101"/>
      <c r="N13" s="86"/>
      <c r="O13" s="86"/>
    </row>
    <row r="14" spans="2:16" x14ac:dyDescent="0.3">
      <c r="B14" s="100"/>
      <c r="C14" s="101"/>
      <c r="D14" s="101"/>
      <c r="E14" s="101"/>
      <c r="F14" s="101"/>
      <c r="G14" s="101"/>
      <c r="N14" s="86"/>
      <c r="O14" s="86"/>
    </row>
    <row r="15" spans="2:16" x14ac:dyDescent="0.3">
      <c r="J15" s="102"/>
      <c r="K15" s="24"/>
      <c r="N15" s="86"/>
      <c r="O15" s="86"/>
    </row>
    <row r="16" spans="2:16" x14ac:dyDescent="0.3">
      <c r="H16" s="102"/>
      <c r="I16" s="102"/>
      <c r="J16" s="102"/>
      <c r="K16" s="24"/>
    </row>
    <row r="17" spans="2:16" x14ac:dyDescent="0.3">
      <c r="H17" s="102"/>
      <c r="I17" s="102"/>
      <c r="J17" s="102"/>
      <c r="K17" s="24"/>
    </row>
    <row r="18" spans="2:16" x14ac:dyDescent="0.3">
      <c r="H18" s="102"/>
      <c r="I18" s="102"/>
      <c r="J18" s="102"/>
      <c r="K18" s="84"/>
    </row>
    <row r="19" spans="2:16" x14ac:dyDescent="0.3">
      <c r="J19" s="102"/>
      <c r="K19" s="24"/>
    </row>
    <row r="20" spans="2:16" x14ac:dyDescent="0.3">
      <c r="H20" s="102"/>
      <c r="I20" s="102"/>
      <c r="J20" s="102"/>
      <c r="K20" s="24"/>
      <c r="L20" s="102"/>
      <c r="M20" s="102"/>
      <c r="N20" s="102"/>
      <c r="O20" s="102"/>
      <c r="P20" s="102"/>
    </row>
    <row r="21" spans="2:16" x14ac:dyDescent="0.3">
      <c r="H21" s="102"/>
      <c r="I21" s="102"/>
      <c r="J21" s="102"/>
      <c r="K21" s="24"/>
      <c r="L21" s="102"/>
      <c r="M21" s="102"/>
      <c r="N21" s="102"/>
      <c r="O21" s="102"/>
      <c r="P21" s="102"/>
    </row>
    <row r="22" spans="2:16" x14ac:dyDescent="0.3">
      <c r="H22" s="102"/>
      <c r="I22" s="102"/>
      <c r="J22" s="102"/>
      <c r="K22" s="24"/>
      <c r="L22" s="102"/>
      <c r="M22" s="102"/>
      <c r="N22" s="102"/>
      <c r="O22" s="102"/>
      <c r="P22" s="102"/>
    </row>
    <row r="23" spans="2:16" x14ac:dyDescent="0.3">
      <c r="K23" s="24"/>
    </row>
    <row r="24" spans="2:16" x14ac:dyDescent="0.3">
      <c r="K24" s="24"/>
    </row>
    <row r="25" spans="2:16" x14ac:dyDescent="0.3">
      <c r="K25" s="24"/>
    </row>
    <row r="26" spans="2:16" x14ac:dyDescent="0.3">
      <c r="K26" s="24"/>
    </row>
    <row r="27" spans="2:16" x14ac:dyDescent="0.3">
      <c r="B27" s="324"/>
      <c r="C27" s="324"/>
      <c r="D27" s="324"/>
      <c r="E27" s="324"/>
      <c r="F27" s="324"/>
    </row>
    <row r="28" spans="2:16" x14ac:dyDescent="0.3">
      <c r="B28" s="324"/>
      <c r="C28" s="324"/>
      <c r="D28" s="324"/>
      <c r="E28" s="324"/>
      <c r="F28" s="324"/>
    </row>
    <row r="29" spans="2:16" x14ac:dyDescent="0.3">
      <c r="B29" s="324"/>
      <c r="C29" s="324"/>
      <c r="D29" s="325"/>
      <c r="E29" s="325"/>
      <c r="F29" s="325"/>
    </row>
    <row r="30" spans="2:16" x14ac:dyDescent="0.3">
      <c r="B30" s="326"/>
      <c r="C30" s="326"/>
      <c r="D30" s="325"/>
      <c r="E30" s="325"/>
      <c r="F30" s="325"/>
    </row>
    <row r="31" spans="2:16" x14ac:dyDescent="0.3">
      <c r="B31" s="326"/>
      <c r="C31" s="326"/>
      <c r="D31" s="325"/>
      <c r="E31" s="325"/>
      <c r="F31" s="325"/>
    </row>
    <row r="32" spans="2:16" x14ac:dyDescent="0.3">
      <c r="B32" s="326"/>
      <c r="C32" s="326"/>
      <c r="D32" s="325"/>
      <c r="E32" s="325"/>
      <c r="F32" s="325"/>
    </row>
    <row r="33" spans="2:7" x14ac:dyDescent="0.3">
      <c r="B33" s="326"/>
      <c r="C33" s="326"/>
      <c r="D33" s="325"/>
      <c r="E33" s="325"/>
      <c r="F33" s="325"/>
    </row>
    <row r="34" spans="2:7" x14ac:dyDescent="0.3">
      <c r="B34" s="326"/>
      <c r="C34" s="326"/>
      <c r="D34" s="325"/>
      <c r="E34" s="325"/>
      <c r="F34" s="325"/>
    </row>
    <row r="35" spans="2:7" x14ac:dyDescent="0.3">
      <c r="B35" s="326"/>
      <c r="C35" s="326"/>
      <c r="D35" s="325"/>
      <c r="E35" s="325"/>
      <c r="F35" s="325"/>
    </row>
    <row r="36" spans="2:7" x14ac:dyDescent="0.3">
      <c r="B36" s="326"/>
      <c r="C36" s="326"/>
      <c r="D36" s="325"/>
      <c r="E36" s="325"/>
      <c r="F36" s="325"/>
    </row>
    <row r="37" spans="2:7" x14ac:dyDescent="0.3">
      <c r="B37" s="326"/>
      <c r="C37" s="326"/>
      <c r="D37" s="325"/>
      <c r="E37" s="325"/>
      <c r="F37" s="325"/>
    </row>
    <row r="38" spans="2:7" x14ac:dyDescent="0.3">
      <c r="B38" s="326"/>
      <c r="C38" s="326"/>
      <c r="D38" s="325"/>
      <c r="E38" s="325"/>
      <c r="F38" s="325"/>
    </row>
    <row r="39" spans="2:7" x14ac:dyDescent="0.3">
      <c r="B39" s="326"/>
      <c r="C39" s="326"/>
      <c r="D39" s="325"/>
      <c r="E39" s="325"/>
      <c r="F39" s="325"/>
      <c r="G39" s="85"/>
    </row>
    <row r="40" spans="2:7" x14ac:dyDescent="0.3">
      <c r="B40" s="326"/>
      <c r="C40" s="326"/>
      <c r="D40" s="325"/>
      <c r="E40" s="325"/>
      <c r="F40" s="3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AB45"/>
  <sheetViews>
    <sheetView showGridLines="0" zoomScaleNormal="100" workbookViewId="0">
      <selection activeCell="J24" sqref="J24"/>
    </sheetView>
  </sheetViews>
  <sheetFormatPr defaultRowHeight="16.5" x14ac:dyDescent="0.3"/>
  <cols>
    <col min="1" max="1" width="3.42578125" style="21" customWidth="1"/>
    <col min="2" max="2" width="10.85546875" style="115" customWidth="1"/>
    <col min="3" max="3" width="14.85546875" style="21" customWidth="1"/>
    <col min="4" max="4" width="8.42578125" style="21" customWidth="1"/>
    <col min="5" max="5" width="8.140625" style="21" customWidth="1"/>
    <col min="6" max="6" width="8.85546875" style="116" customWidth="1"/>
    <col min="7" max="7" width="9.42578125" style="116" customWidth="1"/>
    <col min="8" max="8" width="8.5703125" style="116" customWidth="1"/>
    <col min="9" max="9" width="7.7109375" style="116" customWidth="1"/>
    <col min="10" max="10" width="8" style="21" customWidth="1"/>
    <col min="11" max="11" width="7.85546875" style="21" customWidth="1"/>
    <col min="12" max="12" width="7.42578125" style="21" customWidth="1"/>
    <col min="13" max="15" width="9.28515625" style="21" customWidth="1"/>
    <col min="16" max="16" width="9" style="21" customWidth="1"/>
    <col min="17" max="17" width="8.42578125" style="21" customWidth="1"/>
    <col min="18" max="18" width="7.7109375" style="21" customWidth="1"/>
    <col min="19" max="19" width="8.140625" style="21" customWidth="1"/>
    <col min="20" max="20" width="7.85546875" style="21" customWidth="1"/>
    <col min="21" max="21" width="8.140625" style="21" customWidth="1"/>
    <col min="22" max="22" width="7.85546875" style="21" customWidth="1"/>
    <col min="23" max="23" width="7.42578125" style="21" customWidth="1"/>
    <col min="24" max="24" width="7.7109375" style="21" customWidth="1"/>
    <col min="25" max="26" width="9.140625" style="21"/>
    <col min="27" max="27" width="9.28515625" style="21" customWidth="1"/>
    <col min="28" max="16384" width="9.140625" style="21"/>
  </cols>
  <sheetData>
    <row r="1" spans="2:28" x14ac:dyDescent="0.3">
      <c r="N1" s="354"/>
      <c r="Z1" s="83"/>
    </row>
    <row r="2" spans="2:28" x14ac:dyDescent="0.3">
      <c r="B2" s="115" t="s">
        <v>102</v>
      </c>
      <c r="L2" s="86"/>
      <c r="M2" s="86"/>
      <c r="N2" s="86"/>
      <c r="O2" s="86"/>
    </row>
    <row r="3" spans="2:28" ht="17.25" thickBot="1" x14ac:dyDescent="0.35">
      <c r="B3" s="117"/>
      <c r="C3" s="89"/>
      <c r="D3" s="89"/>
      <c r="E3" s="89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2:28" x14ac:dyDescent="0.3">
      <c r="B4" s="119"/>
      <c r="C4" s="120"/>
      <c r="D4" s="423" t="s">
        <v>101</v>
      </c>
      <c r="E4" s="423"/>
      <c r="F4" s="423"/>
      <c r="G4" s="423"/>
      <c r="H4" s="423"/>
      <c r="I4" s="423"/>
      <c r="J4" s="121"/>
      <c r="K4" s="121"/>
      <c r="L4" s="121"/>
      <c r="M4" s="121"/>
      <c r="N4" s="121"/>
      <c r="O4" s="121"/>
      <c r="P4" s="122"/>
      <c r="Q4" s="121" t="s">
        <v>100</v>
      </c>
      <c r="R4" s="121"/>
      <c r="S4" s="121"/>
      <c r="T4" s="121"/>
      <c r="U4" s="123"/>
      <c r="V4" s="123"/>
      <c r="W4" s="124"/>
      <c r="X4" s="124"/>
      <c r="Y4" s="299"/>
      <c r="Z4" s="299"/>
      <c r="AA4" s="385"/>
      <c r="AB4" s="22"/>
    </row>
    <row r="5" spans="2:28" ht="36" customHeight="1" x14ac:dyDescent="0.3">
      <c r="B5" s="88" t="s">
        <v>0</v>
      </c>
      <c r="C5" s="125" t="s">
        <v>52</v>
      </c>
      <c r="D5" s="126" t="s">
        <v>39</v>
      </c>
      <c r="E5" s="126" t="s">
        <v>40</v>
      </c>
      <c r="F5" s="126" t="s">
        <v>41</v>
      </c>
      <c r="G5" s="126" t="s">
        <v>42</v>
      </c>
      <c r="H5" s="126" t="s">
        <v>45</v>
      </c>
      <c r="I5" s="126" t="s">
        <v>51</v>
      </c>
      <c r="J5" s="126" t="s">
        <v>120</v>
      </c>
      <c r="K5" s="126" t="s">
        <v>123</v>
      </c>
      <c r="L5" s="126" t="s">
        <v>139</v>
      </c>
      <c r="M5" s="126" t="s">
        <v>160</v>
      </c>
      <c r="N5" s="126" t="s">
        <v>165</v>
      </c>
      <c r="O5" s="126" t="s">
        <v>184</v>
      </c>
      <c r="P5" s="127" t="s">
        <v>39</v>
      </c>
      <c r="Q5" s="126" t="s">
        <v>40</v>
      </c>
      <c r="R5" s="126" t="s">
        <v>41</v>
      </c>
      <c r="S5" s="126" t="s">
        <v>42</v>
      </c>
      <c r="T5" s="126" t="s">
        <v>45</v>
      </c>
      <c r="U5" s="126" t="s">
        <v>51</v>
      </c>
      <c r="V5" s="126" t="s">
        <v>120</v>
      </c>
      <c r="W5" s="128" t="s">
        <v>123</v>
      </c>
      <c r="X5" s="126" t="s">
        <v>139</v>
      </c>
      <c r="Y5" s="126" t="s">
        <v>160</v>
      </c>
      <c r="Z5" s="126" t="s">
        <v>165</v>
      </c>
      <c r="AA5" s="126" t="s">
        <v>184</v>
      </c>
      <c r="AB5" s="22"/>
    </row>
    <row r="6" spans="2:28" x14ac:dyDescent="0.3">
      <c r="B6" s="88" t="s">
        <v>2</v>
      </c>
      <c r="C6" s="87" t="s">
        <v>57</v>
      </c>
      <c r="D6" s="102">
        <v>2.1592102712718648</v>
      </c>
      <c r="E6" s="102">
        <v>2.0856795471232634</v>
      </c>
      <c r="F6" s="102">
        <v>5.2433097206417401</v>
      </c>
      <c r="G6" s="129">
        <v>1.9717781280773912</v>
      </c>
      <c r="H6" s="129">
        <v>1.8835905862570181</v>
      </c>
      <c r="I6" s="102">
        <v>1.6927840217757322</v>
      </c>
      <c r="J6" s="130">
        <v>1.4893370773771761</v>
      </c>
      <c r="K6" s="130">
        <v>1.69377198015916</v>
      </c>
      <c r="L6" s="131">
        <v>3.2154565899904224</v>
      </c>
      <c r="M6" s="131">
        <v>2.3653700881248891</v>
      </c>
      <c r="N6" s="131">
        <v>0.82733272707056149</v>
      </c>
      <c r="O6" s="102">
        <v>0.75298885239626945</v>
      </c>
      <c r="P6" s="132">
        <f t="shared" ref="P6:U10" si="0">D6/D$10*100</f>
        <v>8.6481426234991865</v>
      </c>
      <c r="Q6" s="133">
        <f t="shared" si="0"/>
        <v>8.1958082507389047</v>
      </c>
      <c r="R6" s="133">
        <f t="shared" si="0"/>
        <v>24.756224172885812</v>
      </c>
      <c r="S6" s="133">
        <f t="shared" si="0"/>
        <v>8.5830973260815355</v>
      </c>
      <c r="T6" s="133">
        <f t="shared" si="0"/>
        <v>7.0202277539592641</v>
      </c>
      <c r="U6" s="133">
        <f t="shared" si="0"/>
        <v>6.5800562095761519</v>
      </c>
      <c r="V6" s="133">
        <f t="shared" ref="V6:AA10" si="1">J6/J$10*100</f>
        <v>7.5777538546520322</v>
      </c>
      <c r="W6" s="133">
        <f t="shared" si="1"/>
        <v>6.4815615368554678</v>
      </c>
      <c r="X6" s="133">
        <f t="shared" si="1"/>
        <v>8.8227528357242591</v>
      </c>
      <c r="Y6" s="133">
        <f t="shared" si="1"/>
        <v>7.3554465457690705</v>
      </c>
      <c r="Z6" s="133">
        <f t="shared" si="1"/>
        <v>4.0456531950339016</v>
      </c>
      <c r="AA6" s="133">
        <f>O6/O$10*100</f>
        <v>3.1254878395388501</v>
      </c>
    </row>
    <row r="7" spans="2:28" x14ac:dyDescent="0.3">
      <c r="B7" s="88"/>
      <c r="C7" s="87" t="s">
        <v>55</v>
      </c>
      <c r="D7" s="102">
        <v>19.476634958493921</v>
      </c>
      <c r="E7" s="102">
        <v>18.405885284443009</v>
      </c>
      <c r="F7" s="102">
        <v>12.475547481699031</v>
      </c>
      <c r="G7" s="129">
        <v>16.937108802062212</v>
      </c>
      <c r="H7" s="129">
        <v>21.293302445350129</v>
      </c>
      <c r="I7" s="102">
        <v>20.806598713379724</v>
      </c>
      <c r="J7" s="130">
        <v>16.044090521640783</v>
      </c>
      <c r="K7" s="130">
        <v>22.153845968222175</v>
      </c>
      <c r="L7" s="131">
        <v>27.336616044697013</v>
      </c>
      <c r="M7" s="131">
        <v>26.883039051367017</v>
      </c>
      <c r="N7" s="131">
        <v>14.482523988496594</v>
      </c>
      <c r="O7" s="102">
        <v>21.538983802190476</v>
      </c>
      <c r="P7" s="132">
        <f t="shared" si="0"/>
        <v>78.008482632712457</v>
      </c>
      <c r="Q7" s="133">
        <f t="shared" si="0"/>
        <v>72.327077610967493</v>
      </c>
      <c r="R7" s="133">
        <f t="shared" si="0"/>
        <v>58.903148314996315</v>
      </c>
      <c r="S7" s="133">
        <f t="shared" si="0"/>
        <v>73.726780513728485</v>
      </c>
      <c r="T7" s="133">
        <f t="shared" si="0"/>
        <v>79.3611063311496</v>
      </c>
      <c r="U7" s="133">
        <f t="shared" si="0"/>
        <v>80.877765446129487</v>
      </c>
      <c r="V7" s="133">
        <f t="shared" si="1"/>
        <v>81.632405881452314</v>
      </c>
      <c r="W7" s="133">
        <f t="shared" si="1"/>
        <v>84.776178613815816</v>
      </c>
      <c r="X7" s="133">
        <f t="shared" si="1"/>
        <v>75.007763276373225</v>
      </c>
      <c r="Y7" s="133">
        <f t="shared" si="1"/>
        <v>83.596540652505396</v>
      </c>
      <c r="Z7" s="133">
        <f t="shared" si="1"/>
        <v>70.819475078276753</v>
      </c>
      <c r="AA7" s="133">
        <f>O7/O$10*100</f>
        <v>89.403490816013743</v>
      </c>
    </row>
    <row r="8" spans="2:28" x14ac:dyDescent="0.3">
      <c r="B8" s="88"/>
      <c r="C8" s="87" t="s">
        <v>99</v>
      </c>
      <c r="D8" s="102">
        <v>1.5809224266231841</v>
      </c>
      <c r="E8" s="102">
        <v>2.0861078959734503</v>
      </c>
      <c r="F8" s="102">
        <v>0.96448362112245956</v>
      </c>
      <c r="G8" s="129">
        <v>1.045419005966518</v>
      </c>
      <c r="H8" s="129">
        <v>0.84235789466184052</v>
      </c>
      <c r="I8" s="102">
        <v>0.31394352340330001</v>
      </c>
      <c r="J8" s="130">
        <v>0.47312040909216296</v>
      </c>
      <c r="K8" s="130">
        <v>0.39784789275660459</v>
      </c>
      <c r="L8" s="130">
        <v>1.3201762222328408</v>
      </c>
      <c r="M8" s="130">
        <v>0.77793605752617601</v>
      </c>
      <c r="N8" s="130">
        <v>0.39328434045372346</v>
      </c>
      <c r="O8" s="102">
        <v>0.2922184966548097</v>
      </c>
      <c r="P8" s="132">
        <f t="shared" si="0"/>
        <v>6.3319644242301241</v>
      </c>
      <c r="Q8" s="133">
        <f t="shared" si="0"/>
        <v>8.1974914743412057</v>
      </c>
      <c r="R8" s="133">
        <f t="shared" si="0"/>
        <v>4.5537978886858355</v>
      </c>
      <c r="S8" s="133">
        <f t="shared" si="0"/>
        <v>4.5506809041924088</v>
      </c>
      <c r="T8" s="133">
        <f t="shared" si="0"/>
        <v>3.1395061718920889</v>
      </c>
      <c r="U8" s="133">
        <f t="shared" si="0"/>
        <v>1.2203364422468432</v>
      </c>
      <c r="V8" s="133">
        <f t="shared" si="1"/>
        <v>2.407238803203938</v>
      </c>
      <c r="W8" s="133">
        <f t="shared" si="1"/>
        <v>1.5224455413224485</v>
      </c>
      <c r="X8" s="133">
        <f t="shared" si="1"/>
        <v>3.6223746713356286</v>
      </c>
      <c r="Y8" s="133">
        <f t="shared" si="1"/>
        <v>2.4191001297797765</v>
      </c>
      <c r="Z8" s="133">
        <f t="shared" si="1"/>
        <v>1.9231585992581026</v>
      </c>
      <c r="AA8" s="133">
        <f t="shared" si="1"/>
        <v>1.2129334383589034</v>
      </c>
    </row>
    <row r="9" spans="2:28" x14ac:dyDescent="0.3">
      <c r="B9" s="88"/>
      <c r="C9" s="87" t="s">
        <v>61</v>
      </c>
      <c r="D9" s="102">
        <v>1.7505619226208122</v>
      </c>
      <c r="E9" s="102">
        <v>2.8704525008076596</v>
      </c>
      <c r="F9" s="102">
        <v>2.4964226332938821</v>
      </c>
      <c r="G9" s="129">
        <v>3.018498089845334</v>
      </c>
      <c r="H9" s="129">
        <v>2.8116533160429786</v>
      </c>
      <c r="I9" s="102">
        <v>2.9126549163766979</v>
      </c>
      <c r="J9" s="130">
        <v>1.6475223924857245</v>
      </c>
      <c r="K9" s="130">
        <v>1.8866933696946731</v>
      </c>
      <c r="L9" s="130">
        <v>4.5728000961762945</v>
      </c>
      <c r="M9" s="130">
        <v>2.1317307730326398</v>
      </c>
      <c r="N9" s="130">
        <v>4.7467761065803185</v>
      </c>
      <c r="O9" s="102">
        <v>1.5076911741546961</v>
      </c>
      <c r="P9" s="132">
        <f t="shared" si="0"/>
        <v>7.0114103195582551</v>
      </c>
      <c r="Q9" s="133">
        <f t="shared" si="0"/>
        <v>11.2796226639524</v>
      </c>
      <c r="R9" s="133">
        <f t="shared" si="0"/>
        <v>11.786829623432045</v>
      </c>
      <c r="S9" s="133">
        <f t="shared" si="0"/>
        <v>13.139441255997559</v>
      </c>
      <c r="T9" s="133">
        <f t="shared" si="0"/>
        <v>10.479159742999046</v>
      </c>
      <c r="U9" s="133">
        <f t="shared" si="0"/>
        <v>11.321841902047515</v>
      </c>
      <c r="V9" s="133">
        <f t="shared" si="1"/>
        <v>8.3826014606917099</v>
      </c>
      <c r="W9" s="133">
        <f t="shared" si="1"/>
        <v>7.2198143080062769</v>
      </c>
      <c r="X9" s="133">
        <f t="shared" si="1"/>
        <v>12.547109216566888</v>
      </c>
      <c r="Y9" s="133">
        <f t="shared" si="1"/>
        <v>6.6289126719457707</v>
      </c>
      <c r="Z9" s="133">
        <f t="shared" si="1"/>
        <v>23.211713127431253</v>
      </c>
      <c r="AA9" s="133">
        <f t="shared" si="1"/>
        <v>6.2580879060885009</v>
      </c>
    </row>
    <row r="10" spans="2:28" x14ac:dyDescent="0.3">
      <c r="B10" s="88"/>
      <c r="C10" s="134" t="s">
        <v>98</v>
      </c>
      <c r="D10" s="135">
        <v>24.967329579009778</v>
      </c>
      <c r="E10" s="135">
        <v>25.448125228347379</v>
      </c>
      <c r="F10" s="135">
        <v>21.179763456757112</v>
      </c>
      <c r="G10" s="135">
        <v>22.972804025951458</v>
      </c>
      <c r="H10" s="135">
        <v>26.830904242311966</v>
      </c>
      <c r="I10" s="135">
        <v>25.725981174935455</v>
      </c>
      <c r="J10" s="135">
        <v>19.654070400595849</v>
      </c>
      <c r="K10" s="135">
        <v>26.132159210832612</v>
      </c>
      <c r="L10" s="135">
        <v>36.445048953096574</v>
      </c>
      <c r="M10" s="135">
        <v>32.158075970050717</v>
      </c>
      <c r="N10" s="135">
        <v>20.449917162601196</v>
      </c>
      <c r="O10" s="135">
        <v>24.091882325396252</v>
      </c>
      <c r="P10" s="136">
        <f t="shared" si="0"/>
        <v>100</v>
      </c>
      <c r="Q10" s="137">
        <f t="shared" si="0"/>
        <v>100</v>
      </c>
      <c r="R10" s="137">
        <f t="shared" si="0"/>
        <v>100</v>
      </c>
      <c r="S10" s="137">
        <f t="shared" si="0"/>
        <v>100</v>
      </c>
      <c r="T10" s="137">
        <f t="shared" si="0"/>
        <v>100</v>
      </c>
      <c r="U10" s="137">
        <f t="shared" si="0"/>
        <v>100</v>
      </c>
      <c r="V10" s="137">
        <f t="shared" si="1"/>
        <v>100</v>
      </c>
      <c r="W10" s="137">
        <f t="shared" si="1"/>
        <v>100</v>
      </c>
      <c r="X10" s="137">
        <f t="shared" si="1"/>
        <v>100</v>
      </c>
      <c r="Y10" s="137">
        <f t="shared" si="1"/>
        <v>100</v>
      </c>
      <c r="Z10" s="137">
        <f t="shared" si="1"/>
        <v>100</v>
      </c>
      <c r="AA10" s="137">
        <f t="shared" si="1"/>
        <v>100</v>
      </c>
    </row>
    <row r="11" spans="2:28" x14ac:dyDescent="0.3">
      <c r="B11" s="88" t="s">
        <v>3</v>
      </c>
      <c r="C11" s="87" t="s">
        <v>57</v>
      </c>
      <c r="D11" s="102">
        <v>1.0469082355810506</v>
      </c>
      <c r="E11" s="102">
        <v>1.6652183413000485</v>
      </c>
      <c r="F11" s="102">
        <v>1.8325780626078052</v>
      </c>
      <c r="G11" s="129">
        <v>2.1603031765645122</v>
      </c>
      <c r="H11" s="129">
        <v>1.79149273197337</v>
      </c>
      <c r="I11" s="129">
        <v>2.0822126963888774</v>
      </c>
      <c r="J11" s="130">
        <v>2.815035673638175</v>
      </c>
      <c r="K11" s="138">
        <v>2.0497579365871292</v>
      </c>
      <c r="L11" s="138">
        <v>1.6785005674020634</v>
      </c>
      <c r="M11" s="138">
        <v>1.8470518021786231</v>
      </c>
      <c r="N11" s="138">
        <v>1.2905659025455465</v>
      </c>
      <c r="O11" s="102">
        <v>0.43041702076222421</v>
      </c>
      <c r="P11" s="132">
        <f t="shared" ref="P11:U15" si="2">D11/D$15*100</f>
        <v>0.9676795379559715</v>
      </c>
      <c r="Q11" s="133">
        <f t="shared" si="2"/>
        <v>1.3380309836241084</v>
      </c>
      <c r="R11" s="133">
        <f t="shared" si="2"/>
        <v>1.2231313746049444</v>
      </c>
      <c r="S11" s="133">
        <f t="shared" si="2"/>
        <v>1.6848901285408442</v>
      </c>
      <c r="T11" s="133">
        <f t="shared" si="2"/>
        <v>1.6407108085756208</v>
      </c>
      <c r="U11" s="133">
        <f t="shared" si="2"/>
        <v>1.7800538021125107</v>
      </c>
      <c r="V11" s="133">
        <f t="shared" ref="V11:AA15" si="3">J11/J$15*100</f>
        <v>2.2350739598973024</v>
      </c>
      <c r="W11" s="133">
        <f t="shared" si="3"/>
        <v>1.6850992151237179</v>
      </c>
      <c r="X11" s="133">
        <f t="shared" si="3"/>
        <v>1.5799732563563831</v>
      </c>
      <c r="Y11" s="133">
        <f t="shared" si="3"/>
        <v>1.6614464643439903</v>
      </c>
      <c r="Z11" s="133">
        <f t="shared" si="3"/>
        <v>1.1358353181266589</v>
      </c>
      <c r="AA11" s="133">
        <f t="shared" si="3"/>
        <v>0.39420754838415284</v>
      </c>
    </row>
    <row r="12" spans="2:28" x14ac:dyDescent="0.3">
      <c r="B12" s="88"/>
      <c r="C12" s="87" t="s">
        <v>55</v>
      </c>
      <c r="D12" s="102">
        <v>32.234559902805763</v>
      </c>
      <c r="E12" s="102">
        <v>43.114696997652139</v>
      </c>
      <c r="F12" s="102">
        <v>43.081286178741294</v>
      </c>
      <c r="G12" s="129">
        <v>34.858048455443658</v>
      </c>
      <c r="H12" s="129">
        <v>32.387080223927363</v>
      </c>
      <c r="I12" s="129">
        <v>36.720829887439535</v>
      </c>
      <c r="J12" s="130">
        <v>39.834786303815171</v>
      </c>
      <c r="K12" s="138">
        <v>38.917139538854357</v>
      </c>
      <c r="L12" s="138">
        <v>37.124300384324535</v>
      </c>
      <c r="M12" s="138">
        <v>35.463072221120278</v>
      </c>
      <c r="N12" s="138">
        <v>35.828422987499813</v>
      </c>
      <c r="O12" s="102">
        <v>31.418832133269216</v>
      </c>
      <c r="P12" s="132">
        <f t="shared" si="2"/>
        <v>29.795088979932149</v>
      </c>
      <c r="Q12" s="133">
        <f t="shared" si="2"/>
        <v>34.643385195592913</v>
      </c>
      <c r="R12" s="133">
        <f t="shared" si="2"/>
        <v>28.754067212049794</v>
      </c>
      <c r="S12" s="133">
        <f t="shared" si="2"/>
        <v>27.186916345776879</v>
      </c>
      <c r="T12" s="133">
        <f t="shared" si="2"/>
        <v>29.661204666496648</v>
      </c>
      <c r="U12" s="133">
        <f t="shared" si="2"/>
        <v>31.392111368461173</v>
      </c>
      <c r="V12" s="133">
        <f t="shared" si="3"/>
        <v>31.627909514433668</v>
      </c>
      <c r="W12" s="133">
        <f t="shared" si="3"/>
        <v>31.993651602088136</v>
      </c>
      <c r="X12" s="133">
        <f t="shared" si="3"/>
        <v>34.945118820519056</v>
      </c>
      <c r="Y12" s="133">
        <f t="shared" si="3"/>
        <v>31.899482129877967</v>
      </c>
      <c r="Z12" s="133">
        <f t="shared" si="3"/>
        <v>31.532824586264891</v>
      </c>
      <c r="AA12" s="133">
        <f t="shared" si="3"/>
        <v>28.775676125483567</v>
      </c>
    </row>
    <row r="13" spans="2:28" x14ac:dyDescent="0.3">
      <c r="B13" s="88"/>
      <c r="C13" s="87" t="s">
        <v>99</v>
      </c>
      <c r="D13" s="102">
        <v>17.131941514525835</v>
      </c>
      <c r="E13" s="102">
        <v>18.80710008826285</v>
      </c>
      <c r="F13" s="102">
        <v>20.979734307296024</v>
      </c>
      <c r="G13" s="129">
        <v>22.538276457879707</v>
      </c>
      <c r="H13" s="129">
        <v>18.842773191898459</v>
      </c>
      <c r="I13" s="129">
        <v>21.545961835168356</v>
      </c>
      <c r="J13" s="130">
        <v>19.951335208264904</v>
      </c>
      <c r="K13" s="138">
        <v>23.26948525920055</v>
      </c>
      <c r="L13" s="138">
        <v>20.126059852529327</v>
      </c>
      <c r="M13" s="138">
        <v>24.779599797096733</v>
      </c>
      <c r="N13" s="138">
        <v>23.755809840758989</v>
      </c>
      <c r="O13" s="102">
        <v>26.30137418613387</v>
      </c>
      <c r="P13" s="132">
        <f t="shared" si="2"/>
        <v>15.83541774304976</v>
      </c>
      <c r="Q13" s="133">
        <f t="shared" si="2"/>
        <v>15.111821678933286</v>
      </c>
      <c r="R13" s="133">
        <f t="shared" si="2"/>
        <v>14.002662034278245</v>
      </c>
      <c r="S13" s="133">
        <f t="shared" si="2"/>
        <v>17.578328787441844</v>
      </c>
      <c r="T13" s="133">
        <f t="shared" si="2"/>
        <v>17.256861324484738</v>
      </c>
      <c r="U13" s="133">
        <f t="shared" si="2"/>
        <v>18.419334082141059</v>
      </c>
      <c r="V13" s="133">
        <f t="shared" si="3"/>
        <v>15.840903973889302</v>
      </c>
      <c r="W13" s="133">
        <f t="shared" si="3"/>
        <v>19.129766811343192</v>
      </c>
      <c r="X13" s="133">
        <f t="shared" si="3"/>
        <v>18.944668199928746</v>
      </c>
      <c r="Y13" s="133">
        <f t="shared" si="3"/>
        <v>22.289563520733353</v>
      </c>
      <c r="Z13" s="133">
        <f t="shared" si="3"/>
        <v>20.907640419302517</v>
      </c>
      <c r="AA13" s="133">
        <f t="shared" si="3"/>
        <v>24.088731943474407</v>
      </c>
    </row>
    <row r="14" spans="2:28" x14ac:dyDescent="0.3">
      <c r="B14" s="88"/>
      <c r="C14" s="87" t="s">
        <v>61</v>
      </c>
      <c r="D14" s="102">
        <v>57.774083677000448</v>
      </c>
      <c r="E14" s="102">
        <v>60.865883024339539</v>
      </c>
      <c r="F14" s="102">
        <v>83.933157649126684</v>
      </c>
      <c r="G14" s="129">
        <v>68.659635983983037</v>
      </c>
      <c r="H14" s="129">
        <v>56.168690427180785</v>
      </c>
      <c r="I14" s="129">
        <v>56.625701284717032</v>
      </c>
      <c r="J14" s="130">
        <v>63.347054110498561</v>
      </c>
      <c r="K14" s="138">
        <v>57.403810210118124</v>
      </c>
      <c r="L14" s="138">
        <v>47.307150511080948</v>
      </c>
      <c r="M14" s="138">
        <v>49.08158634925929</v>
      </c>
      <c r="N14" s="138">
        <v>52.74782612946904</v>
      </c>
      <c r="O14" s="383">
        <v>51.034759468076977</v>
      </c>
      <c r="P14" s="132">
        <f t="shared" si="2"/>
        <v>53.401813739062121</v>
      </c>
      <c r="Q14" s="133">
        <f t="shared" si="2"/>
        <v>48.906762141849697</v>
      </c>
      <c r="R14" s="133">
        <f t="shared" si="2"/>
        <v>56.020139379067004</v>
      </c>
      <c r="S14" s="133">
        <f t="shared" si="2"/>
        <v>53.54986473824043</v>
      </c>
      <c r="T14" s="133">
        <f t="shared" si="2"/>
        <v>51.441223200442984</v>
      </c>
      <c r="U14" s="133">
        <f t="shared" si="2"/>
        <v>48.408500747285267</v>
      </c>
      <c r="V14" s="133">
        <f t="shared" si="3"/>
        <v>50.296112551779736</v>
      </c>
      <c r="W14" s="133">
        <f t="shared" si="3"/>
        <v>47.191482371444962</v>
      </c>
      <c r="X14" s="133">
        <f t="shared" si="3"/>
        <v>44.530239723195827</v>
      </c>
      <c r="Y14" s="133">
        <f t="shared" si="3"/>
        <v>44.149507885044684</v>
      </c>
      <c r="Z14" s="133">
        <f t="shared" si="3"/>
        <v>46.42369967630593</v>
      </c>
      <c r="AA14" s="133">
        <f>O14/O$15*100</f>
        <v>46.741384382657877</v>
      </c>
    </row>
    <row r="15" spans="2:28" x14ac:dyDescent="0.3">
      <c r="B15" s="88"/>
      <c r="C15" s="134" t="s">
        <v>98</v>
      </c>
      <c r="D15" s="135">
        <v>108.1874933299131</v>
      </c>
      <c r="E15" s="135">
        <v>124.45289845155457</v>
      </c>
      <c r="F15" s="135">
        <v>149.82675619777183</v>
      </c>
      <c r="G15" s="135">
        <v>128.21626407387092</v>
      </c>
      <c r="H15" s="135">
        <v>109.19003657497998</v>
      </c>
      <c r="I15" s="135">
        <v>116.97470570371379</v>
      </c>
      <c r="J15" s="135">
        <v>125.94821129621681</v>
      </c>
      <c r="K15" s="135">
        <v>121.64019294476016</v>
      </c>
      <c r="L15" s="135">
        <v>106.23601131533687</v>
      </c>
      <c r="M15" s="135">
        <v>111.17131016965493</v>
      </c>
      <c r="N15" s="135">
        <v>113.62262486027339</v>
      </c>
      <c r="O15" s="384">
        <v>109.18538280824228</v>
      </c>
      <c r="P15" s="136">
        <f t="shared" si="2"/>
        <v>100</v>
      </c>
      <c r="Q15" s="137">
        <f t="shared" si="2"/>
        <v>100</v>
      </c>
      <c r="R15" s="137">
        <f t="shared" si="2"/>
        <v>100</v>
      </c>
      <c r="S15" s="137">
        <f t="shared" si="2"/>
        <v>100</v>
      </c>
      <c r="T15" s="137">
        <f t="shared" si="2"/>
        <v>100</v>
      </c>
      <c r="U15" s="137">
        <f t="shared" si="2"/>
        <v>100</v>
      </c>
      <c r="V15" s="137">
        <f t="shared" si="3"/>
        <v>100</v>
      </c>
      <c r="W15" s="137">
        <f t="shared" si="3"/>
        <v>100</v>
      </c>
      <c r="X15" s="137">
        <f t="shared" si="3"/>
        <v>100</v>
      </c>
      <c r="Y15" s="137">
        <f t="shared" si="3"/>
        <v>100</v>
      </c>
      <c r="Z15" s="137">
        <f t="shared" si="3"/>
        <v>100</v>
      </c>
      <c r="AA15" s="137">
        <f t="shared" si="3"/>
        <v>100</v>
      </c>
    </row>
    <row r="16" spans="2:28" x14ac:dyDescent="0.3">
      <c r="B16" s="88" t="s">
        <v>4</v>
      </c>
      <c r="C16" s="87" t="s">
        <v>57</v>
      </c>
      <c r="D16" s="102">
        <v>1.703593250815298</v>
      </c>
      <c r="E16" s="102">
        <v>1.7414939161208844</v>
      </c>
      <c r="F16" s="102">
        <v>1.669402896009585</v>
      </c>
      <c r="G16" s="129">
        <v>2.6273560548572092</v>
      </c>
      <c r="H16" s="129">
        <v>1.9027034613959586</v>
      </c>
      <c r="I16" s="102">
        <v>1.5482246099449994</v>
      </c>
      <c r="J16" s="130">
        <v>3.0212833342528485</v>
      </c>
      <c r="K16" s="130">
        <v>2.9981094629709832</v>
      </c>
      <c r="L16" s="130">
        <v>4.829040421302019</v>
      </c>
      <c r="M16" s="130">
        <v>9.19122458417635</v>
      </c>
      <c r="N16" s="130">
        <v>5.0073774223867709</v>
      </c>
      <c r="O16" s="129">
        <v>9.3110263108631131</v>
      </c>
      <c r="P16" s="132">
        <f t="shared" ref="P16:T20" si="4">D16/D$20*100</f>
        <v>32.05311396218908</v>
      </c>
      <c r="Q16" s="133">
        <f t="shared" si="4"/>
        <v>6.610547892436065</v>
      </c>
      <c r="R16" s="133">
        <f t="shared" si="4"/>
        <v>25.584195850767099</v>
      </c>
      <c r="S16" s="133">
        <f t="shared" si="4"/>
        <v>32.183894549416905</v>
      </c>
      <c r="T16" s="133">
        <f t="shared" si="4"/>
        <v>35.615261348080786</v>
      </c>
      <c r="U16" s="133">
        <f t="shared" ref="U16:AA18" si="5">I16/I$20*100</f>
        <v>32.306125030095814</v>
      </c>
      <c r="V16" s="133">
        <f t="shared" si="5"/>
        <v>65.074279536274531</v>
      </c>
      <c r="W16" s="133">
        <f t="shared" si="5"/>
        <v>52.048808737598783</v>
      </c>
      <c r="X16" s="133">
        <f t="shared" si="5"/>
        <v>64.961078549372772</v>
      </c>
      <c r="Y16" s="133">
        <f t="shared" si="5"/>
        <v>60.844870062523484</v>
      </c>
      <c r="Z16" s="133">
        <f t="shared" si="5"/>
        <v>69.175069659931722</v>
      </c>
      <c r="AA16" s="133">
        <f t="shared" si="5"/>
        <v>68.037932659442959</v>
      </c>
    </row>
    <row r="17" spans="2:27" x14ac:dyDescent="0.3">
      <c r="B17" s="88"/>
      <c r="C17" s="87" t="s">
        <v>55</v>
      </c>
      <c r="D17" s="102">
        <v>3.4117834894752446</v>
      </c>
      <c r="E17" s="102">
        <v>24.237888983523746</v>
      </c>
      <c r="F17" s="102">
        <v>4.4025778649600369</v>
      </c>
      <c r="G17" s="129">
        <v>3.9599874471412853</v>
      </c>
      <c r="H17" s="129">
        <v>3.3216277866446258</v>
      </c>
      <c r="I17" s="102">
        <v>3.1148396046133122</v>
      </c>
      <c r="J17" s="130">
        <v>1.3761366114038234</v>
      </c>
      <c r="K17" s="130">
        <v>2.5291750933845822</v>
      </c>
      <c r="L17" s="130">
        <v>1.5636113281945827</v>
      </c>
      <c r="M17" s="130">
        <v>4.3066532203759804</v>
      </c>
      <c r="N17" s="130">
        <v>1.2557237516317323</v>
      </c>
      <c r="O17" s="102">
        <v>3.012107032877577</v>
      </c>
      <c r="P17" s="132">
        <f t="shared" si="4"/>
        <v>64.192720269424015</v>
      </c>
      <c r="Q17" s="133">
        <f t="shared" si="4"/>
        <v>92.004757785217706</v>
      </c>
      <c r="R17" s="133">
        <f t="shared" si="4"/>
        <v>67.471078799867456</v>
      </c>
      <c r="S17" s="133">
        <f t="shared" si="4"/>
        <v>48.5080117634594</v>
      </c>
      <c r="T17" s="133">
        <f t="shared" si="4"/>
        <v>62.175028385979658</v>
      </c>
      <c r="U17" s="133">
        <f t="shared" si="5"/>
        <v>64.995994165799161</v>
      </c>
      <c r="V17" s="133">
        <f t="shared" si="5"/>
        <v>29.640086222744031</v>
      </c>
      <c r="W17" s="133">
        <f t="shared" si="5"/>
        <v>43.907853374046972</v>
      </c>
      <c r="X17" s="133">
        <f t="shared" si="5"/>
        <v>21.033967299894904</v>
      </c>
      <c r="Y17" s="133">
        <f t="shared" si="5"/>
        <v>28.50955856842516</v>
      </c>
      <c r="Z17" s="133">
        <f t="shared" si="5"/>
        <v>17.347359838386559</v>
      </c>
      <c r="AA17" s="133">
        <f t="shared" si="5"/>
        <v>22.010198298640812</v>
      </c>
    </row>
    <row r="18" spans="2:27" x14ac:dyDescent="0.3">
      <c r="B18" s="88"/>
      <c r="C18" s="87" t="s">
        <v>99</v>
      </c>
      <c r="D18" s="102">
        <v>5.0232076786243696E-2</v>
      </c>
      <c r="E18" s="102">
        <v>7.0266396957326199E-2</v>
      </c>
      <c r="F18" s="102">
        <v>5.1144531626704078E-2</v>
      </c>
      <c r="G18" s="129">
        <v>0.4472166975612582</v>
      </c>
      <c r="H18" s="129">
        <v>2.4175901330977287E-2</v>
      </c>
      <c r="I18" s="102">
        <v>4.8426885733527892E-3</v>
      </c>
      <c r="J18" s="130">
        <v>3.9216642299522771E-2</v>
      </c>
      <c r="K18" s="130">
        <v>8.0615828009961032E-2</v>
      </c>
      <c r="L18" s="130">
        <v>0.99802006964084833</v>
      </c>
      <c r="M18" s="130">
        <v>1.2985203446961904</v>
      </c>
      <c r="N18" s="130">
        <v>0.51093625887879579</v>
      </c>
      <c r="O18" s="102">
        <v>0.38794061476876712</v>
      </c>
      <c r="P18" s="132">
        <f t="shared" si="4"/>
        <v>0.94511672960452853</v>
      </c>
      <c r="Q18" s="133">
        <f t="shared" si="4"/>
        <v>0.26672466553887503</v>
      </c>
      <c r="R18" s="133">
        <f t="shared" si="4"/>
        <v>0.78380822086811341</v>
      </c>
      <c r="S18" s="133">
        <f t="shared" si="4"/>
        <v>5.4781973720087374</v>
      </c>
      <c r="T18" s="133">
        <f t="shared" si="4"/>
        <v>0.45253033995978365</v>
      </c>
      <c r="U18" s="133">
        <f t="shared" si="5"/>
        <v>0.10105026204053774</v>
      </c>
      <c r="V18" s="133">
        <f t="shared" si="5"/>
        <v>0.84467243258545011</v>
      </c>
      <c r="W18" s="133">
        <f t="shared" si="5"/>
        <v>1.3995345617419941</v>
      </c>
      <c r="X18" s="133">
        <f t="shared" si="5"/>
        <v>13.425536852373114</v>
      </c>
      <c r="Y18" s="133">
        <f t="shared" si="5"/>
        <v>8.5960582208603551</v>
      </c>
      <c r="Z18" s="133">
        <f t="shared" si="5"/>
        <v>7.0583957066449434</v>
      </c>
      <c r="AA18" s="133">
        <f t="shared" si="5"/>
        <v>2.8347763761236271</v>
      </c>
    </row>
    <row r="19" spans="2:27" x14ac:dyDescent="0.3">
      <c r="B19" s="88"/>
      <c r="C19" s="87" t="s">
        <v>61</v>
      </c>
      <c r="D19" s="102">
        <v>0.14929834865105249</v>
      </c>
      <c r="E19" s="102">
        <v>0.29451981702840024</v>
      </c>
      <c r="F19" s="102">
        <v>0.40200805827086894</v>
      </c>
      <c r="G19" s="129">
        <v>1.1290138229160633</v>
      </c>
      <c r="H19" s="129">
        <v>9.3875271468065097E-2</v>
      </c>
      <c r="I19" s="102">
        <v>0.12444937142215737</v>
      </c>
      <c r="J19" s="130">
        <v>0.20618597693856722</v>
      </c>
      <c r="K19" s="130">
        <v>0.15228805354049371</v>
      </c>
      <c r="L19" s="130">
        <v>4.3072399921002764E-2</v>
      </c>
      <c r="M19" s="130">
        <v>0.30959940606149133</v>
      </c>
      <c r="N19" s="130">
        <v>0.46466495945778147</v>
      </c>
      <c r="O19" s="102">
        <v>0.97397781616529766</v>
      </c>
      <c r="P19" s="132">
        <f t="shared" si="4"/>
        <v>2.8090490387823572</v>
      </c>
      <c r="Q19" s="133">
        <f t="shared" si="4"/>
        <v>1.1179696568073463</v>
      </c>
      <c r="R19" s="133">
        <f t="shared" si="4"/>
        <v>6.1609171284973323</v>
      </c>
      <c r="S19" s="133">
        <f t="shared" si="4"/>
        <v>13.829896315114937</v>
      </c>
      <c r="T19" s="133">
        <f t="shared" si="4"/>
        <v>1.7571799259797527</v>
      </c>
      <c r="U19" s="133">
        <f t="shared" ref="U19:AA20" si="6">I19/I$20*100</f>
        <v>2.5968305420644846</v>
      </c>
      <c r="V19" s="133">
        <f t="shared" si="6"/>
        <v>4.4409618083959836</v>
      </c>
      <c r="W19" s="133">
        <f t="shared" si="6"/>
        <v>2.6438033266122525</v>
      </c>
      <c r="X19" s="133">
        <f t="shared" si="6"/>
        <v>0.57941729835921441</v>
      </c>
      <c r="Y19" s="133">
        <f t="shared" si="6"/>
        <v>2.0495131481910107</v>
      </c>
      <c r="Z19" s="133">
        <f t="shared" si="6"/>
        <v>6.4191747950367768</v>
      </c>
      <c r="AA19" s="133">
        <f t="shared" si="6"/>
        <v>7.1170926657926055</v>
      </c>
    </row>
    <row r="20" spans="2:27" ht="17.25" thickBot="1" x14ac:dyDescent="0.35">
      <c r="B20" s="139"/>
      <c r="C20" s="139" t="s">
        <v>98</v>
      </c>
      <c r="D20" s="140">
        <v>5.3149071657278393</v>
      </c>
      <c r="E20" s="140">
        <v>26.344169113630358</v>
      </c>
      <c r="F20" s="140">
        <v>6.5251333508671951</v>
      </c>
      <c r="G20" s="140">
        <v>8.1635740224758173</v>
      </c>
      <c r="H20" s="140">
        <v>5.3423824208396278</v>
      </c>
      <c r="I20" s="140">
        <v>4.7923562745538222</v>
      </c>
      <c r="J20" s="140">
        <v>4.6428225648947619</v>
      </c>
      <c r="K20" s="140">
        <v>5.7601884379060202</v>
      </c>
      <c r="L20" s="140">
        <v>7.4337442190584522</v>
      </c>
      <c r="M20" s="140">
        <v>15.105997555310012</v>
      </c>
      <c r="N20" s="140">
        <v>7.2387023923550808</v>
      </c>
      <c r="O20" s="140">
        <v>13.685051774674754</v>
      </c>
      <c r="P20" s="141">
        <f t="shared" si="4"/>
        <v>100</v>
      </c>
      <c r="Q20" s="142">
        <f t="shared" si="4"/>
        <v>100</v>
      </c>
      <c r="R20" s="142">
        <f t="shared" si="4"/>
        <v>100</v>
      </c>
      <c r="S20" s="142">
        <f t="shared" si="4"/>
        <v>100</v>
      </c>
      <c r="T20" s="142">
        <f t="shared" si="4"/>
        <v>100</v>
      </c>
      <c r="U20" s="142">
        <f t="shared" si="6"/>
        <v>100</v>
      </c>
      <c r="V20" s="142">
        <f t="shared" si="6"/>
        <v>100</v>
      </c>
      <c r="W20" s="142">
        <f t="shared" si="6"/>
        <v>100</v>
      </c>
      <c r="X20" s="142">
        <f t="shared" si="6"/>
        <v>100</v>
      </c>
      <c r="Y20" s="142">
        <f t="shared" si="6"/>
        <v>100</v>
      </c>
      <c r="Z20" s="142">
        <f t="shared" si="6"/>
        <v>100</v>
      </c>
      <c r="AA20" s="142">
        <f t="shared" si="6"/>
        <v>100</v>
      </c>
    </row>
    <row r="21" spans="2:27" x14ac:dyDescent="0.3">
      <c r="B21" s="89" t="s">
        <v>158</v>
      </c>
      <c r="C21" s="89"/>
      <c r="D21" s="89"/>
      <c r="E21" s="89"/>
      <c r="J21" s="89"/>
      <c r="K21" s="89"/>
      <c r="L21" s="89"/>
      <c r="M21" s="89"/>
      <c r="N21" s="89"/>
      <c r="O21" s="89"/>
    </row>
    <row r="22" spans="2:27" x14ac:dyDescent="0.3">
      <c r="B22" s="94" t="s">
        <v>230</v>
      </c>
      <c r="F22" s="130"/>
      <c r="G22" s="129"/>
      <c r="J22" s="84"/>
      <c r="M22" s="86"/>
      <c r="N22" s="86"/>
      <c r="O22" s="86"/>
    </row>
    <row r="23" spans="2:27" x14ac:dyDescent="0.3">
      <c r="B23" s="102"/>
      <c r="D23" s="85"/>
      <c r="E23" s="85"/>
      <c r="F23" s="143"/>
      <c r="G23" s="144"/>
      <c r="H23" s="144"/>
      <c r="I23" s="144"/>
      <c r="J23" s="85"/>
      <c r="K23" s="85"/>
      <c r="M23" s="86"/>
      <c r="N23" s="335"/>
      <c r="O23" s="335"/>
      <c r="P23" s="86"/>
      <c r="Q23" s="85"/>
    </row>
    <row r="24" spans="2:27" x14ac:dyDescent="0.3">
      <c r="B24" s="102"/>
      <c r="D24" s="85"/>
      <c r="E24" s="85"/>
      <c r="F24" s="144"/>
      <c r="G24" s="144"/>
      <c r="H24" s="144"/>
      <c r="I24" s="144"/>
      <c r="J24" s="85"/>
      <c r="K24" s="85"/>
      <c r="N24" s="85"/>
      <c r="O24" s="85"/>
      <c r="P24" s="83"/>
      <c r="Q24" s="85"/>
    </row>
    <row r="25" spans="2:27" x14ac:dyDescent="0.3">
      <c r="D25" s="85"/>
      <c r="E25" s="85"/>
      <c r="F25" s="144"/>
      <c r="G25" s="144"/>
      <c r="H25" s="144"/>
      <c r="I25" s="144"/>
      <c r="J25" s="85"/>
      <c r="K25" s="85"/>
      <c r="N25" s="85"/>
      <c r="O25" s="85"/>
      <c r="P25" s="83"/>
      <c r="Q25" s="85"/>
    </row>
    <row r="26" spans="2:27" x14ac:dyDescent="0.3">
      <c r="B26" s="102"/>
      <c r="D26" s="85"/>
      <c r="E26" s="85"/>
      <c r="F26" s="85"/>
      <c r="G26" s="324"/>
      <c r="H26" s="324"/>
      <c r="I26" s="324"/>
      <c r="J26" s="324"/>
      <c r="K26" s="324"/>
      <c r="N26" s="85"/>
      <c r="O26" s="85"/>
      <c r="P26" s="83"/>
      <c r="Q26" s="85"/>
    </row>
    <row r="27" spans="2:27" x14ac:dyDescent="0.3">
      <c r="B27" s="102"/>
      <c r="D27" s="85"/>
      <c r="E27" s="85"/>
      <c r="F27" s="85"/>
      <c r="G27" s="324"/>
      <c r="H27" s="324"/>
      <c r="I27" s="325"/>
      <c r="J27" s="325"/>
      <c r="K27" s="325"/>
      <c r="L27" s="85"/>
      <c r="M27" s="85"/>
      <c r="N27" s="85"/>
      <c r="O27" s="85"/>
      <c r="P27" s="83"/>
      <c r="Q27" s="85"/>
    </row>
    <row r="28" spans="2:27" x14ac:dyDescent="0.3">
      <c r="B28" s="102"/>
      <c r="C28" s="102"/>
      <c r="F28" s="21"/>
      <c r="G28" s="326"/>
      <c r="H28" s="326"/>
      <c r="I28" s="325"/>
      <c r="J28" s="325"/>
      <c r="K28" s="325"/>
      <c r="N28" s="320"/>
      <c r="O28" s="320"/>
      <c r="P28" s="83"/>
      <c r="Q28" s="85"/>
    </row>
    <row r="29" spans="2:27" x14ac:dyDescent="0.3">
      <c r="B29" s="102"/>
      <c r="C29" s="102"/>
      <c r="F29" s="85"/>
      <c r="G29" s="326"/>
      <c r="H29" s="326"/>
      <c r="I29" s="325"/>
      <c r="J29" s="325"/>
      <c r="K29" s="325"/>
      <c r="N29" s="85"/>
      <c r="O29" s="85"/>
      <c r="P29" s="83"/>
      <c r="Q29" s="85"/>
    </row>
    <row r="30" spans="2:27" x14ac:dyDescent="0.3">
      <c r="B30" s="102"/>
      <c r="C30" s="102"/>
      <c r="F30" s="85"/>
      <c r="G30" s="326"/>
      <c r="H30" s="326"/>
      <c r="I30" s="325"/>
      <c r="J30" s="325"/>
      <c r="K30" s="325"/>
      <c r="N30" s="85"/>
      <c r="O30" s="85"/>
      <c r="P30" s="83"/>
      <c r="Q30" s="85"/>
    </row>
    <row r="31" spans="2:27" x14ac:dyDescent="0.3">
      <c r="B31" s="102"/>
      <c r="F31" s="85"/>
      <c r="G31" s="326"/>
      <c r="H31" s="326"/>
      <c r="I31" s="325"/>
      <c r="J31" s="325"/>
      <c r="K31" s="327"/>
      <c r="N31" s="85"/>
      <c r="O31" s="85"/>
      <c r="P31" s="83"/>
      <c r="Q31" s="85"/>
    </row>
    <row r="32" spans="2:27" x14ac:dyDescent="0.3">
      <c r="B32" s="21"/>
      <c r="C32" s="102"/>
      <c r="D32" s="102"/>
      <c r="F32" s="85"/>
      <c r="G32" s="326"/>
      <c r="H32" s="326"/>
      <c r="I32" s="325"/>
      <c r="J32" s="325"/>
      <c r="K32" s="325"/>
      <c r="N32" s="85"/>
      <c r="O32" s="85"/>
      <c r="P32" s="83"/>
      <c r="Q32" s="85"/>
    </row>
    <row r="33" spans="2:17" x14ac:dyDescent="0.3">
      <c r="B33" s="102"/>
      <c r="C33" s="102"/>
      <c r="D33" s="102"/>
      <c r="E33" s="102"/>
      <c r="F33" s="145"/>
      <c r="G33" s="326"/>
      <c r="H33" s="326"/>
      <c r="I33" s="325"/>
      <c r="J33" s="325"/>
      <c r="K33" s="325"/>
      <c r="L33" s="102"/>
      <c r="M33" s="102"/>
      <c r="N33" s="321"/>
      <c r="O33" s="321"/>
      <c r="P33" s="83"/>
      <c r="Q33" s="85"/>
    </row>
    <row r="34" spans="2:17" x14ac:dyDescent="0.3">
      <c r="B34" s="102"/>
      <c r="C34" s="102"/>
      <c r="D34" s="102"/>
      <c r="E34" s="102"/>
      <c r="F34" s="145"/>
      <c r="G34" s="326"/>
      <c r="H34" s="326"/>
      <c r="I34" s="325"/>
      <c r="J34" s="325"/>
      <c r="K34" s="325"/>
      <c r="L34" s="102"/>
      <c r="M34" s="102"/>
      <c r="N34" s="145"/>
      <c r="O34" s="145"/>
      <c r="P34" s="83"/>
      <c r="Q34" s="85"/>
    </row>
    <row r="35" spans="2:17" x14ac:dyDescent="0.3">
      <c r="B35" s="21"/>
      <c r="C35" s="102"/>
      <c r="D35" s="102"/>
      <c r="E35" s="102"/>
      <c r="F35" s="145"/>
      <c r="G35" s="326"/>
      <c r="H35" s="326"/>
      <c r="I35" s="325"/>
      <c r="J35" s="325"/>
      <c r="K35" s="325"/>
      <c r="L35" s="102"/>
      <c r="M35" s="102"/>
      <c r="N35" s="102"/>
      <c r="O35" s="102"/>
      <c r="P35" s="83"/>
    </row>
    <row r="36" spans="2:17" x14ac:dyDescent="0.3">
      <c r="B36" s="21"/>
      <c r="C36" s="102"/>
      <c r="D36" s="102"/>
      <c r="E36" s="102"/>
      <c r="F36" s="145"/>
      <c r="G36" s="326"/>
      <c r="H36" s="326"/>
      <c r="I36" s="325"/>
      <c r="J36" s="325"/>
      <c r="K36" s="325"/>
      <c r="L36" s="102"/>
      <c r="M36" s="102"/>
      <c r="N36" s="102"/>
      <c r="O36" s="102"/>
      <c r="P36" s="83"/>
    </row>
    <row r="37" spans="2:17" x14ac:dyDescent="0.3">
      <c r="B37" s="102"/>
      <c r="C37" s="102"/>
      <c r="D37" s="102"/>
      <c r="E37" s="102"/>
      <c r="F37" s="145"/>
      <c r="G37" s="326"/>
      <c r="H37" s="326"/>
      <c r="I37" s="325"/>
      <c r="J37" s="325"/>
      <c r="K37" s="325"/>
      <c r="L37" s="102"/>
      <c r="M37" s="102"/>
      <c r="N37" s="102"/>
      <c r="O37" s="102"/>
      <c r="P37" s="83"/>
    </row>
    <row r="38" spans="2:17" x14ac:dyDescent="0.3">
      <c r="B38" s="21"/>
      <c r="C38" s="102"/>
      <c r="D38" s="102"/>
      <c r="E38" s="102"/>
      <c r="F38" s="145"/>
      <c r="G38" s="326"/>
      <c r="H38" s="326"/>
      <c r="I38" s="325"/>
      <c r="J38" s="325"/>
      <c r="K38" s="325"/>
      <c r="L38" s="102"/>
      <c r="M38" s="102"/>
      <c r="N38" s="102"/>
      <c r="O38" s="102"/>
    </row>
    <row r="39" spans="2:17" x14ac:dyDescent="0.3">
      <c r="B39" s="21"/>
      <c r="C39" s="102"/>
      <c r="D39" s="102"/>
      <c r="E39" s="102"/>
      <c r="F39" s="145"/>
      <c r="G39" s="102"/>
      <c r="H39" s="102"/>
      <c r="I39" s="102"/>
      <c r="J39" s="102"/>
      <c r="K39" s="102"/>
      <c r="L39" s="102"/>
      <c r="M39" s="102"/>
      <c r="N39" s="102"/>
      <c r="O39" s="102"/>
    </row>
    <row r="40" spans="2:17" x14ac:dyDescent="0.3">
      <c r="B40" s="102"/>
      <c r="C40" s="102"/>
      <c r="D40" s="102"/>
      <c r="E40" s="102"/>
      <c r="F40" s="145"/>
      <c r="G40" s="102"/>
      <c r="H40" s="102"/>
      <c r="I40" s="102"/>
      <c r="J40" s="102"/>
      <c r="K40" s="102"/>
      <c r="L40" s="102"/>
      <c r="M40" s="102"/>
      <c r="N40" s="102"/>
      <c r="O40" s="102"/>
    </row>
    <row r="41" spans="2:17" x14ac:dyDescent="0.3">
      <c r="B41" s="2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</row>
    <row r="42" spans="2:17" x14ac:dyDescent="0.3">
      <c r="B42" s="21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</row>
    <row r="43" spans="2:17" x14ac:dyDescent="0.3"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</row>
    <row r="44" spans="2:17" x14ac:dyDescent="0.3">
      <c r="B44" s="21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2:17" x14ac:dyDescent="0.3">
      <c r="B45" s="21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</sheetData>
  <mergeCells count="1">
    <mergeCell ref="D4:I4"/>
  </mergeCells>
  <pageMargins left="0.7" right="0.7" top="0.75" bottom="0.75" header="0.3" footer="0.3"/>
  <pageSetup orientation="portrait" r:id="rId1"/>
  <ignoredErrors>
    <ignoredError sqref="S16:W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P20"/>
  <sheetViews>
    <sheetView zoomScaleNormal="100" workbookViewId="0">
      <selection activeCell="E19" sqref="E19"/>
    </sheetView>
  </sheetViews>
  <sheetFormatPr defaultColWidth="10.28515625" defaultRowHeight="16.5" x14ac:dyDescent="0.3"/>
  <cols>
    <col min="1" max="1" width="10.28515625" style="21" customWidth="1"/>
    <col min="2" max="2" width="18.5703125" style="21" customWidth="1"/>
    <col min="3" max="16384" width="10.28515625" style="21"/>
  </cols>
  <sheetData>
    <row r="2" spans="2:16" ht="19.5" x14ac:dyDescent="0.3">
      <c r="B2" s="146" t="s">
        <v>134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2:16" ht="18" customHeight="1" thickBot="1" x14ac:dyDescent="0.35">
      <c r="B3" s="148"/>
      <c r="C3" s="148" t="s">
        <v>5</v>
      </c>
      <c r="D3" s="148" t="s">
        <v>39</v>
      </c>
      <c r="E3" s="148" t="s">
        <v>40</v>
      </c>
      <c r="F3" s="148" t="s">
        <v>41</v>
      </c>
      <c r="G3" s="148" t="s">
        <v>42</v>
      </c>
      <c r="H3" s="148" t="s">
        <v>45</v>
      </c>
      <c r="I3" s="148" t="s">
        <v>51</v>
      </c>
      <c r="J3" s="148" t="s">
        <v>120</v>
      </c>
      <c r="K3" s="148" t="s">
        <v>123</v>
      </c>
      <c r="L3" s="148" t="s">
        <v>139</v>
      </c>
      <c r="M3" s="148" t="s">
        <v>160</v>
      </c>
      <c r="N3" s="148" t="s">
        <v>165</v>
      </c>
      <c r="O3" s="148" t="s">
        <v>184</v>
      </c>
    </row>
    <row r="4" spans="2:16" ht="19.5" x14ac:dyDescent="0.3">
      <c r="B4" s="149" t="s">
        <v>2</v>
      </c>
      <c r="C4" s="150" t="s">
        <v>103</v>
      </c>
      <c r="D4" s="151">
        <v>92.155283489475252</v>
      </c>
      <c r="E4" s="151">
        <v>104.73945905606624</v>
      </c>
      <c r="F4" s="151">
        <v>129.94642316139922</v>
      </c>
      <c r="G4" s="151">
        <v>124.74735184815792</v>
      </c>
      <c r="H4" s="152">
        <v>100.64483811658162</v>
      </c>
      <c r="I4" s="153">
        <v>93.892010628830405</v>
      </c>
      <c r="J4" s="153">
        <v>114.23969537181043</v>
      </c>
      <c r="K4" s="153">
        <v>97.026038922193052</v>
      </c>
      <c r="L4" s="153">
        <v>91.794880892676019</v>
      </c>
      <c r="M4" s="300">
        <v>92.23733468302774</v>
      </c>
      <c r="N4" s="153">
        <f>'Graph Overall'!M4</f>
        <v>112.53566060767653</v>
      </c>
      <c r="O4" s="153">
        <f>'Graph Overall'!N4</f>
        <v>109.5031215530018</v>
      </c>
    </row>
    <row r="5" spans="2:16" ht="19.5" x14ac:dyDescent="0.3">
      <c r="B5" s="154"/>
      <c r="C5" s="155" t="s">
        <v>98</v>
      </c>
      <c r="D5" s="156">
        <v>24.967329579009778</v>
      </c>
      <c r="E5" s="156">
        <v>25.448125228347379</v>
      </c>
      <c r="F5" s="156">
        <v>21.179763456757112</v>
      </c>
      <c r="G5" s="156">
        <v>22.972804025951458</v>
      </c>
      <c r="H5" s="156">
        <v>26.830904242311966</v>
      </c>
      <c r="I5" s="157">
        <v>25.725981174935455</v>
      </c>
      <c r="J5" s="157">
        <v>19.654070400595849</v>
      </c>
      <c r="K5" s="157">
        <v>26.132159210832612</v>
      </c>
      <c r="L5" s="157">
        <v>36.445048953096574</v>
      </c>
      <c r="M5" s="300">
        <v>32.158075970050717</v>
      </c>
      <c r="N5" s="153">
        <f>'Graph EAC'!M5</f>
        <v>20.45</v>
      </c>
      <c r="O5" s="153">
        <f>'Graph EAC'!N5</f>
        <v>24.091882325396249</v>
      </c>
    </row>
    <row r="6" spans="2:16" ht="19.5" x14ac:dyDescent="0.3">
      <c r="B6" s="158" t="s">
        <v>3</v>
      </c>
      <c r="C6" s="159" t="s">
        <v>103</v>
      </c>
      <c r="D6" s="160">
        <v>520.83801506306907</v>
      </c>
      <c r="E6" s="160">
        <v>478.37934204721682</v>
      </c>
      <c r="F6" s="161">
        <v>476.95540502548869</v>
      </c>
      <c r="G6" s="162">
        <v>457.04837802482592</v>
      </c>
      <c r="H6" s="152">
        <v>432.60643925005297</v>
      </c>
      <c r="I6" s="153">
        <v>470.70332072607403</v>
      </c>
      <c r="J6" s="153">
        <v>481.14524464652476</v>
      </c>
      <c r="K6" s="160">
        <v>478.75441095884696</v>
      </c>
      <c r="L6" s="160">
        <v>456.92874776701171</v>
      </c>
      <c r="M6" s="301">
        <v>483.86264339228075</v>
      </c>
      <c r="N6" s="322">
        <f>'Graph Overall'!M5</f>
        <v>439.3890361748015</v>
      </c>
      <c r="O6" s="163">
        <f>'Graph Overall'!N5</f>
        <v>400.30627404925013</v>
      </c>
    </row>
    <row r="7" spans="2:16" ht="19.5" x14ac:dyDescent="0.3">
      <c r="B7" s="154"/>
      <c r="C7" s="155" t="s">
        <v>98</v>
      </c>
      <c r="D7" s="156">
        <v>108.1874933299131</v>
      </c>
      <c r="E7" s="156">
        <v>124.45289845155457</v>
      </c>
      <c r="F7" s="156">
        <v>149.82675619777183</v>
      </c>
      <c r="G7" s="156">
        <v>128.21626407387092</v>
      </c>
      <c r="H7" s="156">
        <v>109.19003657497998</v>
      </c>
      <c r="I7" s="157">
        <v>116.97470570371379</v>
      </c>
      <c r="J7" s="157">
        <v>125.94821129621681</v>
      </c>
      <c r="K7" s="157">
        <v>121.64019294476016</v>
      </c>
      <c r="L7" s="157">
        <v>106.23601131533687</v>
      </c>
      <c r="M7" s="300">
        <v>111.17131016965493</v>
      </c>
      <c r="N7" s="153">
        <v>113.62262486027339</v>
      </c>
      <c r="O7" s="386">
        <f>'Graph EAC'!N6</f>
        <v>109.18538280824228</v>
      </c>
    </row>
    <row r="8" spans="2:16" ht="19.5" x14ac:dyDescent="0.3">
      <c r="B8" s="158" t="s">
        <v>4</v>
      </c>
      <c r="C8" s="159" t="s">
        <v>103</v>
      </c>
      <c r="D8" s="163">
        <v>39.039370661132523</v>
      </c>
      <c r="E8" s="164">
        <v>58.742062968060736</v>
      </c>
      <c r="F8" s="164">
        <v>63.928630288285916</v>
      </c>
      <c r="G8" s="162">
        <v>38.091886033844062</v>
      </c>
      <c r="H8" s="152">
        <v>38.091527781372022</v>
      </c>
      <c r="I8" s="153">
        <v>46.126058634526885</v>
      </c>
      <c r="J8" s="153">
        <v>46.052593380955003</v>
      </c>
      <c r="K8" s="153">
        <v>39.896989696567779</v>
      </c>
      <c r="L8" s="153">
        <v>41.031331711794046</v>
      </c>
      <c r="M8" s="301">
        <v>50.433116070813405</v>
      </c>
      <c r="N8" s="322">
        <f>'Graph Overall'!M6</f>
        <v>51.515462749393691</v>
      </c>
      <c r="O8" s="163">
        <f>'Graph Overall'!N6</f>
        <v>60.302706836849886</v>
      </c>
    </row>
    <row r="9" spans="2:16" ht="19.5" x14ac:dyDescent="0.3">
      <c r="B9" s="154"/>
      <c r="C9" s="155" t="s">
        <v>98</v>
      </c>
      <c r="D9" s="157">
        <v>5.3149071657278393</v>
      </c>
      <c r="E9" s="157">
        <v>26.344169113630358</v>
      </c>
      <c r="F9" s="157">
        <v>6.5251333508671951</v>
      </c>
      <c r="G9" s="157">
        <v>8.1635740224758173</v>
      </c>
      <c r="H9" s="157">
        <v>5.3423824208396278</v>
      </c>
      <c r="I9" s="157">
        <v>4.7923562745538222</v>
      </c>
      <c r="J9" s="157">
        <v>4.6428225648947619</v>
      </c>
      <c r="K9" s="157">
        <v>5.7601884379060202</v>
      </c>
      <c r="L9" s="157">
        <v>7.4337442190584522</v>
      </c>
      <c r="M9" s="309">
        <v>15.105997555310012</v>
      </c>
      <c r="N9" s="323">
        <f>'Graph EAC'!M7</f>
        <v>7.24</v>
      </c>
      <c r="O9" s="323">
        <f>'Graph EAC'!N7</f>
        <v>13.685051774674756</v>
      </c>
    </row>
    <row r="10" spans="2:16" ht="19.5" x14ac:dyDescent="0.3">
      <c r="B10" s="158" t="s">
        <v>43</v>
      </c>
      <c r="C10" s="159" t="s">
        <v>103</v>
      </c>
      <c r="D10" s="165">
        <v>652.03266921367685</v>
      </c>
      <c r="E10" s="165">
        <v>641.86086407134383</v>
      </c>
      <c r="F10" s="165">
        <v>670.83045847517383</v>
      </c>
      <c r="G10" s="165">
        <v>619.88761590682793</v>
      </c>
      <c r="H10" s="165">
        <v>571.34280514800662</v>
      </c>
      <c r="I10" s="165">
        <v>610.72138998943126</v>
      </c>
      <c r="J10" s="165">
        <v>641.43753339929026</v>
      </c>
      <c r="K10" s="165">
        <v>615.67743957760774</v>
      </c>
      <c r="L10" s="165">
        <v>589.75496037148173</v>
      </c>
      <c r="M10" s="163">
        <v>626.53309414612193</v>
      </c>
      <c r="N10" s="163">
        <v>603.4401595318717</v>
      </c>
      <c r="O10" s="163">
        <v>570.11210243910182</v>
      </c>
    </row>
    <row r="11" spans="2:16" ht="19.5" x14ac:dyDescent="0.3">
      <c r="B11" s="154"/>
      <c r="C11" s="155" t="s">
        <v>98</v>
      </c>
      <c r="D11" s="166">
        <v>138.46973007465073</v>
      </c>
      <c r="E11" s="166">
        <v>176.24519279353231</v>
      </c>
      <c r="F11" s="166">
        <v>177.53165300539615</v>
      </c>
      <c r="G11" s="166">
        <v>159.35264212229819</v>
      </c>
      <c r="H11" s="166">
        <v>141.36332323813158</v>
      </c>
      <c r="I11" s="166">
        <v>147.49304315320308</v>
      </c>
      <c r="J11" s="166">
        <v>150.24510426170744</v>
      </c>
      <c r="K11" s="166">
        <v>153.53254059349879</v>
      </c>
      <c r="L11" s="166">
        <v>150.11480448749188</v>
      </c>
      <c r="M11" s="166">
        <v>158.43538369501567</v>
      </c>
      <c r="N11" s="166">
        <v>141.31262486027339</v>
      </c>
      <c r="O11" s="166">
        <v>146.96231690831328</v>
      </c>
    </row>
    <row r="12" spans="2:16" ht="19.5" x14ac:dyDescent="0.3">
      <c r="B12" s="158" t="s">
        <v>44</v>
      </c>
      <c r="C12" s="159" t="s">
        <v>103</v>
      </c>
      <c r="D12" s="165">
        <v>-389.64336091246128</v>
      </c>
      <c r="E12" s="165">
        <v>-314.89782002308982</v>
      </c>
      <c r="F12" s="165">
        <v>-283.08035157580355</v>
      </c>
      <c r="G12" s="165">
        <v>-294.20914014282391</v>
      </c>
      <c r="H12" s="165">
        <v>-293.87007335209933</v>
      </c>
      <c r="I12" s="165">
        <v>-330.68525146271674</v>
      </c>
      <c r="J12" s="165">
        <v>-320.85295589375932</v>
      </c>
      <c r="K12" s="165">
        <v>-341.83138234008612</v>
      </c>
      <c r="L12" s="165">
        <v>-324.10253516254164</v>
      </c>
      <c r="M12" s="165">
        <v>-341.19219263843956</v>
      </c>
      <c r="N12" s="165">
        <v>-275.33791281773131</v>
      </c>
      <c r="O12" s="165">
        <v>-230.50044565939845</v>
      </c>
    </row>
    <row r="13" spans="2:16" ht="20.25" thickBot="1" x14ac:dyDescent="0.35">
      <c r="B13" s="167"/>
      <c r="C13" s="168" t="s">
        <v>98</v>
      </c>
      <c r="D13" s="169">
        <v>-77.905256585175479</v>
      </c>
      <c r="E13" s="169">
        <v>-72.660604109576838</v>
      </c>
      <c r="F13" s="169">
        <v>-122.12185939014752</v>
      </c>
      <c r="G13" s="169">
        <v>-97.079886025443642</v>
      </c>
      <c r="H13" s="169">
        <v>-77.016749911828384</v>
      </c>
      <c r="I13" s="169">
        <v>-86.456368254224515</v>
      </c>
      <c r="J13" s="169">
        <v>-101.6513183307262</v>
      </c>
      <c r="K13" s="169">
        <v>-89.747845296021524</v>
      </c>
      <c r="L13" s="169">
        <v>-62.357218143181839</v>
      </c>
      <c r="M13" s="169">
        <v>-63.907236644294201</v>
      </c>
      <c r="N13" s="169">
        <v>-85.932624860273393</v>
      </c>
      <c r="O13" s="169">
        <v>-71.408448708171278</v>
      </c>
    </row>
    <row r="14" spans="2:16" ht="19.5" x14ac:dyDescent="0.3">
      <c r="B14" s="170" t="s">
        <v>159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47"/>
    </row>
    <row r="15" spans="2:16" ht="19.5" x14ac:dyDescent="0.3">
      <c r="B15" s="94" t="s">
        <v>230</v>
      </c>
      <c r="C15" s="170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P15" s="84"/>
    </row>
    <row r="16" spans="2:16" x14ac:dyDescent="0.3">
      <c r="C16" s="171"/>
      <c r="F16" s="85"/>
      <c r="N16" s="84"/>
    </row>
    <row r="17" spans="3:14" x14ac:dyDescent="0.3">
      <c r="C17" s="171"/>
      <c r="L17" s="354"/>
      <c r="M17" s="354"/>
      <c r="N17" s="354"/>
    </row>
    <row r="18" spans="3:14" x14ac:dyDescent="0.3">
      <c r="C18" s="171"/>
      <c r="L18" s="354"/>
      <c r="M18" s="354"/>
    </row>
    <row r="19" spans="3:14" x14ac:dyDescent="0.3">
      <c r="C19" s="171"/>
    </row>
    <row r="20" spans="3:14" x14ac:dyDescent="0.3">
      <c r="C20" s="17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X40"/>
  <sheetViews>
    <sheetView topLeftCell="A13" zoomScaleNormal="100" workbookViewId="0">
      <selection activeCell="E36" sqref="E36"/>
    </sheetView>
  </sheetViews>
  <sheetFormatPr defaultRowHeight="17.25" x14ac:dyDescent="0.3"/>
  <cols>
    <col min="1" max="1" width="21" style="109" customWidth="1"/>
    <col min="2" max="2" width="15.85546875" style="109" customWidth="1"/>
    <col min="3" max="3" width="10.28515625" style="109" customWidth="1"/>
    <col min="4" max="4" width="11.42578125" style="109" customWidth="1"/>
    <col min="5" max="5" width="10.140625" style="109" customWidth="1"/>
    <col min="6" max="6" width="11.7109375" style="109" customWidth="1"/>
    <col min="7" max="8" width="11.140625" style="109" customWidth="1"/>
    <col min="9" max="9" width="10.85546875" style="109" customWidth="1"/>
    <col min="10" max="10" width="11" style="109" customWidth="1"/>
    <col min="11" max="15" width="9.140625" style="109"/>
    <col min="16" max="16" width="10.85546875" style="109" bestFit="1" customWidth="1"/>
    <col min="17" max="16384" width="9.140625" style="109"/>
  </cols>
  <sheetData>
    <row r="1" spans="1:24" ht="18.75" x14ac:dyDescent="0.3">
      <c r="I1" s="192"/>
      <c r="J1" s="192"/>
      <c r="K1" s="356"/>
      <c r="L1" s="192"/>
      <c r="M1" s="192"/>
      <c r="N1" s="192"/>
      <c r="P1" s="370"/>
    </row>
    <row r="2" spans="1:24" ht="18.75" x14ac:dyDescent="0.3">
      <c r="A2" s="172" t="s">
        <v>104</v>
      </c>
      <c r="I2" s="192"/>
      <c r="J2" s="192"/>
      <c r="K2" s="356"/>
      <c r="L2" s="192"/>
      <c r="M2" s="192"/>
      <c r="N2" s="192"/>
      <c r="P2" s="370"/>
    </row>
    <row r="3" spans="1:24" ht="18.75" x14ac:dyDescent="0.3">
      <c r="N3" s="109" t="s">
        <v>227</v>
      </c>
      <c r="P3" s="370"/>
    </row>
    <row r="4" spans="1:24" ht="18" thickBot="1" x14ac:dyDescent="0.35"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</row>
    <row r="5" spans="1:24" ht="18" thickBot="1" x14ac:dyDescent="0.35">
      <c r="A5" s="173" t="s">
        <v>5</v>
      </c>
      <c r="B5" s="173" t="s">
        <v>1</v>
      </c>
      <c r="C5" s="174" t="s">
        <v>39</v>
      </c>
      <c r="D5" s="174" t="s">
        <v>40</v>
      </c>
      <c r="E5" s="174" t="s">
        <v>41</v>
      </c>
      <c r="F5" s="174" t="s">
        <v>42</v>
      </c>
      <c r="G5" s="174" t="s">
        <v>45</v>
      </c>
      <c r="H5" s="174" t="s">
        <v>51</v>
      </c>
      <c r="I5" s="174" t="s">
        <v>120</v>
      </c>
      <c r="J5" s="174" t="s">
        <v>123</v>
      </c>
      <c r="K5" s="174" t="s">
        <v>139</v>
      </c>
      <c r="L5" s="174" t="s">
        <v>160</v>
      </c>
      <c r="M5" s="174" t="s">
        <v>165</v>
      </c>
      <c r="N5" s="174" t="s">
        <v>184</v>
      </c>
    </row>
    <row r="6" spans="1:24" x14ac:dyDescent="0.3">
      <c r="A6" s="357" t="s">
        <v>105</v>
      </c>
      <c r="B6" s="358" t="s">
        <v>106</v>
      </c>
      <c r="C6" s="175">
        <v>14.962832010080048</v>
      </c>
      <c r="D6" s="175">
        <v>14.906158144145202</v>
      </c>
      <c r="E6" s="175">
        <v>19.904551436943848</v>
      </c>
      <c r="F6" s="176">
        <v>21.46592783871575</v>
      </c>
      <c r="G6" s="176">
        <v>16.529689628537636</v>
      </c>
      <c r="H6" s="175">
        <v>14.868237664693007</v>
      </c>
      <c r="I6" s="337">
        <v>22.237706802074424</v>
      </c>
      <c r="J6" s="337">
        <v>12.779276990350262</v>
      </c>
      <c r="K6" s="337">
        <v>13.514138561958767</v>
      </c>
      <c r="L6" s="336">
        <v>12.915141183276948</v>
      </c>
      <c r="M6" s="336">
        <v>12.957740459943926</v>
      </c>
      <c r="N6" s="336">
        <v>11.544124177994894</v>
      </c>
      <c r="O6" s="179"/>
      <c r="P6" s="356"/>
    </row>
    <row r="7" spans="1:24" x14ac:dyDescent="0.3">
      <c r="A7" s="359"/>
      <c r="B7" s="360" t="s">
        <v>107</v>
      </c>
      <c r="C7" s="175">
        <v>2.4863031411249792</v>
      </c>
      <c r="D7" s="175">
        <v>4.344400446594185</v>
      </c>
      <c r="E7" s="175">
        <v>6.0079948792948787</v>
      </c>
      <c r="F7" s="176">
        <v>4.5527641431453345</v>
      </c>
      <c r="G7" s="175">
        <v>4.6861960038932731</v>
      </c>
      <c r="H7" s="176">
        <v>4.8666707814342667</v>
      </c>
      <c r="I7" s="337">
        <v>5.7170152775279899</v>
      </c>
      <c r="J7" s="336">
        <v>4.4981936804536051</v>
      </c>
      <c r="K7" s="336">
        <v>3.5715840231771345</v>
      </c>
      <c r="L7" s="337">
        <v>4.681593180634346</v>
      </c>
      <c r="M7" s="337">
        <v>3.6231042189063394</v>
      </c>
      <c r="N7" s="337">
        <v>2.5451061321910333</v>
      </c>
      <c r="O7" s="362"/>
      <c r="P7" s="356"/>
    </row>
    <row r="8" spans="1:24" x14ac:dyDescent="0.3">
      <c r="A8" s="359"/>
      <c r="B8" s="360" t="s">
        <v>108</v>
      </c>
      <c r="C8" s="176">
        <v>30.289164924399643</v>
      </c>
      <c r="D8" s="176">
        <v>23.547110512775703</v>
      </c>
      <c r="E8" s="176">
        <v>55.948750921258345</v>
      </c>
      <c r="F8" s="176">
        <v>29.517657834675319</v>
      </c>
      <c r="G8" s="176">
        <v>30.464974241171944</v>
      </c>
      <c r="H8" s="336">
        <v>34.064788935346279</v>
      </c>
      <c r="I8" s="336">
        <v>39.072685121789746</v>
      </c>
      <c r="J8" s="336">
        <v>32.877687877598525</v>
      </c>
      <c r="K8" s="336">
        <v>35.799110958376311</v>
      </c>
      <c r="L8" s="337">
        <v>36.877830537461882</v>
      </c>
      <c r="M8" s="337">
        <v>45.808312222954704</v>
      </c>
      <c r="N8" s="337">
        <v>51.627854263148699</v>
      </c>
      <c r="O8" s="362"/>
      <c r="P8" s="356"/>
    </row>
    <row r="9" spans="1:24" x14ac:dyDescent="0.3">
      <c r="A9" s="361"/>
      <c r="B9" s="361" t="s">
        <v>43</v>
      </c>
      <c r="C9" s="182">
        <f>SUM(C6:C8)</f>
        <v>47.73830007560467</v>
      </c>
      <c r="D9" s="182">
        <f t="shared" ref="D9:N9" si="0">SUM(D6:D8)</f>
        <v>42.797669103515091</v>
      </c>
      <c r="E9" s="182">
        <f t="shared" si="0"/>
        <v>81.86129723749707</v>
      </c>
      <c r="F9" s="182">
        <f t="shared" si="0"/>
        <v>55.536349816536401</v>
      </c>
      <c r="G9" s="182">
        <f t="shared" si="0"/>
        <v>51.680859873602856</v>
      </c>
      <c r="H9" s="182">
        <f t="shared" si="0"/>
        <v>53.79969738147355</v>
      </c>
      <c r="I9" s="182">
        <f t="shared" si="0"/>
        <v>67.027407201392151</v>
      </c>
      <c r="J9" s="182">
        <f t="shared" si="0"/>
        <v>50.15515854840239</v>
      </c>
      <c r="K9" s="182">
        <f t="shared" si="0"/>
        <v>52.884833543512215</v>
      </c>
      <c r="L9" s="182">
        <f t="shared" si="0"/>
        <v>54.474564901373178</v>
      </c>
      <c r="M9" s="182">
        <f t="shared" si="0"/>
        <v>62.389156901804967</v>
      </c>
      <c r="N9" s="182">
        <f t="shared" si="0"/>
        <v>65.717084573334631</v>
      </c>
      <c r="O9" s="179"/>
      <c r="P9" s="356"/>
    </row>
    <row r="10" spans="1:24" x14ac:dyDescent="0.3">
      <c r="A10" s="104" t="s">
        <v>109</v>
      </c>
      <c r="B10" s="105" t="s">
        <v>106</v>
      </c>
      <c r="C10" s="175">
        <v>36.59987220871627</v>
      </c>
      <c r="D10" s="175">
        <v>38.833433002437658</v>
      </c>
      <c r="E10" s="175">
        <v>35.796284592016249</v>
      </c>
      <c r="F10" s="176">
        <v>42.019761354037541</v>
      </c>
      <c r="G10" s="178">
        <v>40.853818005144355</v>
      </c>
      <c r="H10" s="177">
        <v>38.787947668621619</v>
      </c>
      <c r="I10" s="181">
        <v>41.077874528481978</v>
      </c>
      <c r="J10" s="181">
        <v>38.591226662827523</v>
      </c>
      <c r="K10" s="181">
        <v>45.784543981926163</v>
      </c>
      <c r="L10" s="178">
        <v>42.108611217480544</v>
      </c>
      <c r="M10" s="338">
        <v>35.211346393214029</v>
      </c>
      <c r="N10" s="338">
        <v>34.709366605210938</v>
      </c>
      <c r="P10" s="356"/>
    </row>
    <row r="11" spans="1:24" x14ac:dyDescent="0.3">
      <c r="A11" s="104"/>
      <c r="B11" s="105" t="s">
        <v>107</v>
      </c>
      <c r="C11" s="175">
        <v>98.686188832377525</v>
      </c>
      <c r="D11" s="175">
        <v>117.49234365075003</v>
      </c>
      <c r="E11" s="175">
        <v>145.85630259691519</v>
      </c>
      <c r="F11" s="176">
        <v>119.21489408196248</v>
      </c>
      <c r="G11" s="177">
        <v>104.0777513601394</v>
      </c>
      <c r="H11" s="177">
        <v>111.05247948183384</v>
      </c>
      <c r="I11" s="181">
        <v>119.53308826261816</v>
      </c>
      <c r="J11" s="181">
        <v>113.06647538585791</v>
      </c>
      <c r="K11" s="181">
        <v>106.22239517949663</v>
      </c>
      <c r="L11" s="302">
        <v>105.54056642791895</v>
      </c>
      <c r="M11" s="338">
        <v>110.00393390338041</v>
      </c>
      <c r="N11" s="338">
        <v>104.89771670881298</v>
      </c>
      <c r="P11" s="356"/>
    </row>
    <row r="12" spans="1:24" x14ac:dyDescent="0.3">
      <c r="A12" s="104"/>
      <c r="B12" s="105" t="s">
        <v>108</v>
      </c>
      <c r="C12" s="176">
        <v>35.582230443225612</v>
      </c>
      <c r="D12" s="176">
        <v>49.131246368454285</v>
      </c>
      <c r="E12" s="176">
        <v>61.347465059395958</v>
      </c>
      <c r="F12" s="176">
        <v>36.231471126107863</v>
      </c>
      <c r="G12" s="181">
        <v>34.704647601675831</v>
      </c>
      <c r="H12" s="181">
        <v>38.713042579133457</v>
      </c>
      <c r="I12" s="180">
        <v>41.509090031999122</v>
      </c>
      <c r="J12" s="180">
        <v>36.266141257037674</v>
      </c>
      <c r="K12" s="181">
        <v>37.542446504849245</v>
      </c>
      <c r="L12" s="181">
        <v>42.637240014541106</v>
      </c>
      <c r="M12" s="338">
        <v>49.566209451930241</v>
      </c>
      <c r="N12" s="338">
        <v>56.430656700928878</v>
      </c>
      <c r="P12" s="356"/>
    </row>
    <row r="13" spans="1:24" x14ac:dyDescent="0.3">
      <c r="A13" s="106"/>
      <c r="B13" s="106" t="s">
        <v>43</v>
      </c>
      <c r="C13" s="182">
        <v>170.8682914843194</v>
      </c>
      <c r="D13" s="182">
        <v>205.45702302164199</v>
      </c>
      <c r="E13" s="182">
        <v>243.00005224832739</v>
      </c>
      <c r="F13" s="182">
        <v>197.46612656210789</v>
      </c>
      <c r="G13" s="182">
        <v>179.63621696695958</v>
      </c>
      <c r="H13" s="182">
        <v>188.55346972958893</v>
      </c>
      <c r="I13" s="182">
        <v>202.12005282309929</v>
      </c>
      <c r="J13" s="182">
        <v>187.92384330572312</v>
      </c>
      <c r="K13" s="182">
        <v>189.54938566627203</v>
      </c>
      <c r="L13" s="182">
        <v>190.28641765994061</v>
      </c>
      <c r="M13" s="182">
        <v>194.78148974852468</v>
      </c>
      <c r="N13" s="182">
        <v>196.03774001495282</v>
      </c>
      <c r="O13" s="189"/>
      <c r="P13" s="356"/>
    </row>
    <row r="14" spans="1:24" x14ac:dyDescent="0.3">
      <c r="A14" s="104" t="s">
        <v>110</v>
      </c>
      <c r="B14" s="105" t="s">
        <v>106</v>
      </c>
      <c r="C14" s="175">
        <v>33.028807155351316</v>
      </c>
      <c r="D14" s="175">
        <v>35.653337412258807</v>
      </c>
      <c r="E14" s="175">
        <v>32.459939991028506</v>
      </c>
      <c r="F14" s="176">
        <v>31.665812680298906</v>
      </c>
      <c r="G14" s="178">
        <v>33.56497090802862</v>
      </c>
      <c r="H14" s="177">
        <v>30.955859984285553</v>
      </c>
      <c r="I14" s="178">
        <v>29.364211127968886</v>
      </c>
      <c r="J14" s="181">
        <v>34.570709920690774</v>
      </c>
      <c r="K14" s="181">
        <v>38.753695443642897</v>
      </c>
      <c r="L14" s="181">
        <v>42.108611217480544</v>
      </c>
      <c r="M14" s="338">
        <v>32.209174122968676</v>
      </c>
      <c r="N14" s="338">
        <v>33.136818356011517</v>
      </c>
      <c r="O14" s="179"/>
      <c r="P14" s="356"/>
    </row>
    <row r="15" spans="1:24" x14ac:dyDescent="0.3">
      <c r="A15" s="104"/>
      <c r="B15" s="105" t="s">
        <v>107</v>
      </c>
      <c r="C15" s="176">
        <v>257.56840109675358</v>
      </c>
      <c r="D15" s="176">
        <v>200.6310426278699</v>
      </c>
      <c r="E15" s="176">
        <v>225.9792918272982</v>
      </c>
      <c r="F15" s="176">
        <v>198.80489932369656</v>
      </c>
      <c r="G15" s="180">
        <v>180.50531621573552</v>
      </c>
      <c r="H15" s="176">
        <v>225.06558241451845</v>
      </c>
      <c r="I15" s="181">
        <v>195.17925719070172</v>
      </c>
      <c r="J15" s="181">
        <v>198.0667409996143</v>
      </c>
      <c r="K15" s="181">
        <v>176.33083584885165</v>
      </c>
      <c r="L15" s="181">
        <v>105.54056642791895</v>
      </c>
      <c r="M15" s="336">
        <v>196.56369148150668</v>
      </c>
      <c r="N15" s="336">
        <v>178.03015295020396</v>
      </c>
      <c r="O15" s="179"/>
      <c r="P15" s="192"/>
    </row>
    <row r="16" spans="1:24" x14ac:dyDescent="0.3">
      <c r="A16" s="104"/>
      <c r="B16" s="105" t="s">
        <v>108</v>
      </c>
      <c r="C16" s="176">
        <v>4.5154255025200118</v>
      </c>
      <c r="D16" s="176">
        <v>25.02653547240741</v>
      </c>
      <c r="E16" s="176">
        <v>5.1870979748389079</v>
      </c>
      <c r="F16" s="176">
        <v>5.6397901871053699</v>
      </c>
      <c r="G16" s="181">
        <v>4.6195386681676975</v>
      </c>
      <c r="H16" s="181">
        <v>5.2396188264676162</v>
      </c>
      <c r="I16" s="181">
        <v>4.7537315591294043</v>
      </c>
      <c r="J16" s="181">
        <v>5.0664416251624074</v>
      </c>
      <c r="K16" s="181">
        <v>3.1484484916983191</v>
      </c>
      <c r="L16" s="181">
        <v>42.637240014541106</v>
      </c>
      <c r="M16" s="336">
        <v>3.8687084961708837</v>
      </c>
      <c r="N16" s="336">
        <v>4.6999645544018023</v>
      </c>
      <c r="O16" s="179"/>
      <c r="P16" s="356"/>
    </row>
    <row r="17" spans="1:24" x14ac:dyDescent="0.3">
      <c r="A17" s="106"/>
      <c r="B17" s="106" t="s">
        <v>43</v>
      </c>
      <c r="C17" s="182">
        <v>295.11263375462494</v>
      </c>
      <c r="D17" s="182">
        <v>261.31091551253616</v>
      </c>
      <c r="E17" s="182">
        <v>263.62632979316561</v>
      </c>
      <c r="F17" s="182">
        <v>236.11050219110084</v>
      </c>
      <c r="G17" s="182">
        <v>218.68982579193184</v>
      </c>
      <c r="H17" s="182">
        <v>261.26106122527159</v>
      </c>
      <c r="I17" s="182">
        <v>229.29719987779998</v>
      </c>
      <c r="J17" s="182">
        <v>237.70389254546748</v>
      </c>
      <c r="K17" s="182">
        <v>218.23297978419288</v>
      </c>
      <c r="L17" s="182">
        <v>190.28641765994061</v>
      </c>
      <c r="M17" s="182">
        <v>232.64157410064624</v>
      </c>
      <c r="N17" s="182">
        <v>215.86693586061728</v>
      </c>
      <c r="O17" s="179"/>
      <c r="P17" s="356"/>
    </row>
    <row r="18" spans="1:24" x14ac:dyDescent="0.3">
      <c r="A18" s="359" t="s">
        <v>111</v>
      </c>
      <c r="B18" s="360" t="s">
        <v>106</v>
      </c>
      <c r="C18" s="176">
        <v>1.8594451526830716E-2</v>
      </c>
      <c r="D18" s="176">
        <v>0.11962813739023173</v>
      </c>
      <c r="E18" s="176">
        <v>4.9698870527038676E-2</v>
      </c>
      <c r="F18" s="176">
        <v>6.5495655448068128E-3</v>
      </c>
      <c r="G18" s="337">
        <v>0.58443220281015751</v>
      </c>
      <c r="H18" s="175">
        <v>2.282149090807049E-2</v>
      </c>
      <c r="I18" s="336">
        <v>0.75464371741469205</v>
      </c>
      <c r="J18" s="337">
        <v>4.7862430976613253E-2</v>
      </c>
      <c r="K18" s="336">
        <v>1.1091165845996252E-2</v>
      </c>
      <c r="L18" s="336">
        <v>3.1000272032820089E-2</v>
      </c>
      <c r="M18" s="336">
        <v>0.12769244135298893</v>
      </c>
      <c r="N18" s="336">
        <v>6.0880844910542874E-2</v>
      </c>
      <c r="O18" s="179"/>
      <c r="P18" s="356"/>
    </row>
    <row r="19" spans="1:24" x14ac:dyDescent="0.3">
      <c r="A19" s="359"/>
      <c r="B19" s="360" t="s">
        <v>107</v>
      </c>
      <c r="C19" s="176">
        <v>7.0451314582556157E-2</v>
      </c>
      <c r="D19" s="176">
        <v>0.14303083132841912</v>
      </c>
      <c r="E19" s="176">
        <v>0.36081834175163124</v>
      </c>
      <c r="F19" s="176">
        <v>0.33138625615547407</v>
      </c>
      <c r="G19" s="176">
        <v>0.24910943685236725</v>
      </c>
      <c r="H19" s="176">
        <v>0.206921318114834</v>
      </c>
      <c r="I19" s="336">
        <v>0.403931188076327</v>
      </c>
      <c r="J19" s="336">
        <v>0.16385963315846541</v>
      </c>
      <c r="K19" s="336">
        <v>0.39636690850324074</v>
      </c>
      <c r="L19" s="336">
        <v>0.46746557183195342</v>
      </c>
      <c r="M19" s="336">
        <v>0.40197966093932175</v>
      </c>
      <c r="N19" s="336">
        <v>0.51835951712160122</v>
      </c>
      <c r="O19" s="362"/>
      <c r="P19" s="192"/>
    </row>
    <row r="20" spans="1:24" x14ac:dyDescent="0.3">
      <c r="A20" s="359"/>
      <c r="B20" s="360" t="s">
        <v>108</v>
      </c>
      <c r="C20" s="176">
        <v>2.5422837236881116E-2</v>
      </c>
      <c r="D20" s="176">
        <v>2.7097117389644335E-2</v>
      </c>
      <c r="E20" s="176">
        <v>3.4539575388301991E-2</v>
      </c>
      <c r="F20" s="176">
        <v>0</v>
      </c>
      <c r="G20" s="336">
        <v>4.2014982757146518E-2</v>
      </c>
      <c r="H20" s="176">
        <v>0.35801705718935906</v>
      </c>
      <c r="I20" s="176">
        <v>0</v>
      </c>
      <c r="J20" s="176">
        <v>2.6514175508878302E-2</v>
      </c>
      <c r="K20" s="337">
        <v>0</v>
      </c>
      <c r="L20" s="337">
        <v>6.0911341350444554E-3</v>
      </c>
      <c r="M20" s="336">
        <v>6.0507885758623939E-3</v>
      </c>
      <c r="N20" s="337">
        <v>0</v>
      </c>
      <c r="O20" s="192"/>
      <c r="P20" s="189"/>
    </row>
    <row r="21" spans="1:24" x14ac:dyDescent="0.3">
      <c r="A21" s="359"/>
      <c r="B21" s="361" t="s">
        <v>43</v>
      </c>
      <c r="C21" s="186">
        <v>0.11446860334626799</v>
      </c>
      <c r="D21" s="186">
        <v>0.28975608610829517</v>
      </c>
      <c r="E21" s="186">
        <v>0.44505678766697193</v>
      </c>
      <c r="F21" s="186">
        <v>0.33793582170028086</v>
      </c>
      <c r="G21" s="186">
        <v>0.87555662241967136</v>
      </c>
      <c r="H21" s="186">
        <v>0.5877598662122635</v>
      </c>
      <c r="I21" s="186">
        <v>1.158574905491019</v>
      </c>
      <c r="J21" s="186">
        <v>0.23823623964395696</v>
      </c>
      <c r="K21" s="182">
        <v>0.40745807434923698</v>
      </c>
      <c r="L21" s="182">
        <v>0.50455697799981791</v>
      </c>
      <c r="M21" s="182">
        <v>0.53572289086817304</v>
      </c>
      <c r="N21" s="182">
        <v>0.57924036203214413</v>
      </c>
      <c r="O21" s="362"/>
      <c r="P21" s="371"/>
    </row>
    <row r="22" spans="1:24" x14ac:dyDescent="0.3">
      <c r="A22" s="357" t="s">
        <v>112</v>
      </c>
      <c r="B22" s="358" t="s">
        <v>106</v>
      </c>
      <c r="C22" s="187">
        <v>14.863695850874592</v>
      </c>
      <c r="D22" s="187">
        <v>16.690810775646863</v>
      </c>
      <c r="E22" s="187">
        <v>16.734342092491122</v>
      </c>
      <c r="F22" s="187">
        <v>21.256561539405087</v>
      </c>
      <c r="G22" s="363">
        <v>16.531003459871179</v>
      </c>
      <c r="H22" s="187">
        <v>13.731556665141992</v>
      </c>
      <c r="I22" s="363">
        <v>21.494569088852721</v>
      </c>
      <c r="J22" s="363">
        <v>12.159262010245238</v>
      </c>
      <c r="K22" s="337">
        <v>11.889148423889509</v>
      </c>
      <c r="L22" s="339">
        <v>11.702203557775746</v>
      </c>
      <c r="M22" s="339">
        <v>13.561726532781476</v>
      </c>
      <c r="N22" s="339">
        <v>11.403176972930909</v>
      </c>
      <c r="O22" s="189"/>
      <c r="P22" s="192"/>
    </row>
    <row r="23" spans="1:24" x14ac:dyDescent="0.3">
      <c r="A23" s="359"/>
      <c r="B23" s="360" t="s">
        <v>107</v>
      </c>
      <c r="C23" s="176">
        <v>33.224759968578155</v>
      </c>
      <c r="D23" s="176">
        <v>33.32133199501714</v>
      </c>
      <c r="E23" s="176">
        <v>44.036490288175365</v>
      </c>
      <c r="F23" s="176">
        <v>42.671792676500736</v>
      </c>
      <c r="G23" s="176">
        <v>35.434234592425156</v>
      </c>
      <c r="H23" s="176">
        <v>40.526558339437941</v>
      </c>
      <c r="I23" s="336">
        <v>43.456805411807693</v>
      </c>
      <c r="J23" s="336">
        <v>43.991179242239141</v>
      </c>
      <c r="K23" s="337">
        <v>52.120508711813365</v>
      </c>
      <c r="L23" s="339">
        <v>51.58</v>
      </c>
      <c r="M23" s="339">
        <v>50.244590040977045</v>
      </c>
      <c r="N23" s="339">
        <v>50.066728668531212</v>
      </c>
      <c r="O23" s="189"/>
      <c r="P23" s="356"/>
      <c r="Q23" s="356"/>
    </row>
    <row r="24" spans="1:24" x14ac:dyDescent="0.3">
      <c r="A24" s="359"/>
      <c r="B24" s="360" t="s">
        <v>108</v>
      </c>
      <c r="C24" s="176">
        <v>28.699243742958789</v>
      </c>
      <c r="D24" s="176">
        <v>22.035726920012333</v>
      </c>
      <c r="E24" s="176">
        <v>54.356207659375507</v>
      </c>
      <c r="F24" s="176">
        <v>27.25402899409141</v>
      </c>
      <c r="G24" s="336">
        <v>28.631608610026504</v>
      </c>
      <c r="H24" s="336">
        <v>32.579676793130538</v>
      </c>
      <c r="I24" s="176">
        <v>36.293026229621255</v>
      </c>
      <c r="J24" s="176">
        <v>30.103983496643568</v>
      </c>
      <c r="K24" s="337">
        <v>32.037081357226242</v>
      </c>
      <c r="L24" s="339">
        <v>30.730267044958342</v>
      </c>
      <c r="M24" s="339">
        <v>42.886297878507293</v>
      </c>
      <c r="N24" s="339">
        <v>42.771772276717208</v>
      </c>
      <c r="O24" s="189"/>
      <c r="P24" s="356"/>
    </row>
    <row r="25" spans="1:24" x14ac:dyDescent="0.3">
      <c r="A25" s="361"/>
      <c r="B25" s="361" t="s">
        <v>43</v>
      </c>
      <c r="C25" s="182">
        <v>76.787699562411532</v>
      </c>
      <c r="D25" s="182">
        <v>72.047869690676336</v>
      </c>
      <c r="E25" s="182">
        <v>115.127040040042</v>
      </c>
      <c r="F25" s="182">
        <v>91.182383209997241</v>
      </c>
      <c r="G25" s="182">
        <v>80.596846662322832</v>
      </c>
      <c r="H25" s="182">
        <v>86.83779179771048</v>
      </c>
      <c r="I25" s="182">
        <v>101.24440073028168</v>
      </c>
      <c r="J25" s="182">
        <v>86.254424749127949</v>
      </c>
      <c r="K25" s="182">
        <v>96.046738492929109</v>
      </c>
      <c r="L25" s="182">
        <v>94.012470602734084</v>
      </c>
      <c r="M25" s="182">
        <v>106.69261445226581</v>
      </c>
      <c r="N25" s="182">
        <v>104.24167791817933</v>
      </c>
      <c r="O25" s="362"/>
      <c r="P25" s="356"/>
    </row>
    <row r="26" spans="1:24" x14ac:dyDescent="0.3">
      <c r="A26" s="357" t="s">
        <v>113</v>
      </c>
      <c r="B26" s="358" t="s">
        <v>106</v>
      </c>
      <c r="C26" s="187">
        <v>16.601322514082419</v>
      </c>
      <c r="D26" s="187">
        <v>20.049108154424506</v>
      </c>
      <c r="E26" s="187">
        <v>35.731674460468447</v>
      </c>
      <c r="F26" s="187">
        <v>28.467164090830099</v>
      </c>
      <c r="G26" s="363">
        <v>18.062198463818508</v>
      </c>
      <c r="H26" s="187">
        <v>14.893269095858122</v>
      </c>
      <c r="I26" s="363">
        <v>9.602855053653693</v>
      </c>
      <c r="J26" s="363">
        <v>11.171797489443483</v>
      </c>
      <c r="K26" s="337">
        <v>6.166593626315553</v>
      </c>
      <c r="L26" s="337">
        <v>5.1086824302579661</v>
      </c>
      <c r="M26" s="339">
        <v>13.267876381180816</v>
      </c>
      <c r="N26" s="339">
        <v>8.6615868729685079</v>
      </c>
      <c r="O26" s="189"/>
      <c r="P26" s="189"/>
    </row>
    <row r="27" spans="1:24" x14ac:dyDescent="0.3">
      <c r="A27" s="359"/>
      <c r="B27" s="360" t="s">
        <v>107</v>
      </c>
      <c r="C27" s="176">
        <v>127.92307223972341</v>
      </c>
      <c r="D27" s="176">
        <v>74.973904098136273</v>
      </c>
      <c r="E27" s="176">
        <v>82.449415317389864</v>
      </c>
      <c r="F27" s="176">
        <v>63.217800422870106</v>
      </c>
      <c r="G27" s="176">
        <v>67.311543929782871</v>
      </c>
      <c r="H27" s="176">
        <v>67.990167580453814</v>
      </c>
      <c r="I27" s="336">
        <v>65.492220922921007</v>
      </c>
      <c r="J27" s="336">
        <v>68.022682564404604</v>
      </c>
      <c r="K27" s="337">
        <v>64.546498002587029</v>
      </c>
      <c r="L27" s="337">
        <v>77.656527262644033</v>
      </c>
      <c r="M27" s="337">
        <v>54.105602334156288</v>
      </c>
      <c r="N27" s="339">
        <v>48.101488734876966</v>
      </c>
      <c r="O27" s="189"/>
      <c r="P27" s="189"/>
      <c r="Q27" s="189"/>
    </row>
    <row r="28" spans="1:24" x14ac:dyDescent="0.3">
      <c r="A28" s="359"/>
      <c r="B28" s="360" t="s">
        <v>108</v>
      </c>
      <c r="C28" s="176">
        <v>0.24958857100504003</v>
      </c>
      <c r="D28" s="176">
        <v>7.5670121912537809</v>
      </c>
      <c r="E28" s="176">
        <v>0.82878250705007384</v>
      </c>
      <c r="F28" s="176">
        <v>0.17401569541794593</v>
      </c>
      <c r="G28" s="176">
        <v>1.3563213227121156</v>
      </c>
      <c r="H28" s="176">
        <v>1.673612432652374</v>
      </c>
      <c r="I28" s="336">
        <v>0.91732786957601165</v>
      </c>
      <c r="J28" s="336">
        <v>1.9107416765915981</v>
      </c>
      <c r="K28" s="337">
        <v>1.4949306464136383</v>
      </c>
      <c r="L28" s="337">
        <v>2.866980045425068</v>
      </c>
      <c r="M28" s="339">
        <v>0.97138777738203996</v>
      </c>
      <c r="N28" s="339">
        <v>2.6991789929775258</v>
      </c>
      <c r="O28" s="189"/>
      <c r="P28" s="189"/>
      <c r="Q28" s="189"/>
    </row>
    <row r="29" spans="1:24" ht="18" thickBot="1" x14ac:dyDescent="0.35">
      <c r="A29" s="364"/>
      <c r="B29" s="364" t="s">
        <v>43</v>
      </c>
      <c r="C29" s="188">
        <v>144.77398332481087</v>
      </c>
      <c r="D29" s="188">
        <v>102.59002444381456</v>
      </c>
      <c r="E29" s="188">
        <v>119.0098722849084</v>
      </c>
      <c r="F29" s="188">
        <v>91.858980209118158</v>
      </c>
      <c r="G29" s="188">
        <v>86.730063716313495</v>
      </c>
      <c r="H29" s="188">
        <v>84.557049108964307</v>
      </c>
      <c r="I29" s="188">
        <v>76.012403846150718</v>
      </c>
      <c r="J29" s="188">
        <v>81.105221730439681</v>
      </c>
      <c r="K29" s="188">
        <v>72.208022275316225</v>
      </c>
      <c r="L29" s="188">
        <v>85.632189738327071</v>
      </c>
      <c r="M29" s="188">
        <v>68.344866492719134</v>
      </c>
      <c r="N29" s="188">
        <v>59.462254600823002</v>
      </c>
      <c r="O29" s="179"/>
      <c r="P29" s="179"/>
    </row>
    <row r="30" spans="1:24" x14ac:dyDescent="0.3">
      <c r="A30" s="107" t="s">
        <v>157</v>
      </c>
      <c r="J30" s="298"/>
      <c r="K30" s="191"/>
      <c r="L30" s="191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</row>
    <row r="31" spans="1:24" x14ac:dyDescent="0.3"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179"/>
      <c r="P31" s="179"/>
      <c r="Q31" s="179"/>
      <c r="R31" s="179"/>
      <c r="S31" s="179"/>
      <c r="T31" s="179"/>
      <c r="U31" s="179"/>
      <c r="V31" s="179"/>
      <c r="W31" s="179"/>
      <c r="X31" s="179"/>
    </row>
    <row r="32" spans="1:24" x14ac:dyDescent="0.3">
      <c r="B32" s="184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179"/>
      <c r="P32" s="179"/>
      <c r="Q32" s="179"/>
      <c r="R32" s="179"/>
      <c r="S32" s="179"/>
      <c r="T32" s="179"/>
      <c r="U32" s="179"/>
    </row>
    <row r="33" spans="2:14" x14ac:dyDescent="0.3">
      <c r="B33" s="184"/>
      <c r="C33" s="184"/>
      <c r="D33" s="184"/>
      <c r="E33" s="184"/>
      <c r="F33" s="184"/>
      <c r="G33" s="184"/>
      <c r="H33" s="184"/>
      <c r="I33" s="192"/>
      <c r="J33" s="193"/>
      <c r="K33" s="193"/>
      <c r="L33" s="189"/>
      <c r="M33" s="298"/>
      <c r="N33" s="298"/>
    </row>
    <row r="34" spans="2:14" x14ac:dyDescent="0.3">
      <c r="B34" s="183"/>
      <c r="C34" s="185"/>
      <c r="D34" s="185"/>
      <c r="E34" s="185"/>
      <c r="F34" s="185"/>
      <c r="G34" s="185"/>
      <c r="H34" s="185"/>
      <c r="I34" s="185"/>
      <c r="J34" s="185"/>
      <c r="K34" s="190"/>
      <c r="L34" s="189"/>
      <c r="M34" s="298"/>
      <c r="N34" s="298"/>
    </row>
    <row r="35" spans="2:14" x14ac:dyDescent="0.3">
      <c r="C35" s="192"/>
      <c r="D35" s="192"/>
      <c r="E35" s="192"/>
      <c r="F35" s="192"/>
      <c r="G35" s="192"/>
      <c r="H35" s="192"/>
      <c r="I35" s="192"/>
      <c r="J35" s="192"/>
      <c r="K35" s="190"/>
      <c r="M35" s="192"/>
    </row>
    <row r="36" spans="2:14" x14ac:dyDescent="0.3">
      <c r="C36" s="192"/>
      <c r="D36" s="192"/>
      <c r="E36" s="192"/>
      <c r="F36" s="192"/>
      <c r="G36" s="192"/>
      <c r="H36" s="192"/>
      <c r="I36" s="192"/>
      <c r="J36" s="194"/>
      <c r="K36" s="190"/>
      <c r="M36" s="192"/>
    </row>
    <row r="37" spans="2:14" x14ac:dyDescent="0.3">
      <c r="C37" s="190"/>
      <c r="D37" s="190"/>
      <c r="E37" s="190"/>
      <c r="F37" s="190"/>
      <c r="G37" s="190"/>
      <c r="H37" s="190"/>
      <c r="I37" s="190"/>
      <c r="J37" s="195"/>
      <c r="K37" s="190"/>
    </row>
    <row r="38" spans="2:14" x14ac:dyDescent="0.3">
      <c r="C38" s="190"/>
      <c r="D38" s="190"/>
      <c r="E38" s="190"/>
      <c r="F38" s="190"/>
      <c r="G38" s="190"/>
      <c r="H38" s="190"/>
      <c r="I38" s="190"/>
      <c r="J38" s="195"/>
      <c r="K38" s="190"/>
      <c r="M38" s="192"/>
    </row>
    <row r="39" spans="2:14" x14ac:dyDescent="0.3">
      <c r="C39" s="190"/>
      <c r="D39" s="190"/>
      <c r="E39" s="190"/>
      <c r="F39" s="190"/>
      <c r="G39" s="190"/>
      <c r="H39" s="190"/>
      <c r="I39" s="190"/>
      <c r="J39" s="195"/>
      <c r="K39" s="190"/>
      <c r="M39" s="192"/>
    </row>
    <row r="40" spans="2:14" x14ac:dyDescent="0.3">
      <c r="J40" s="108"/>
      <c r="M40" s="19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F32"/>
  <sheetViews>
    <sheetView zoomScaleNormal="100" workbookViewId="0">
      <selection activeCell="L26" sqref="L26"/>
    </sheetView>
  </sheetViews>
  <sheetFormatPr defaultColWidth="9" defaultRowHeight="16.5" x14ac:dyDescent="0.3"/>
  <cols>
    <col min="1" max="1" width="10.42578125" style="21" customWidth="1"/>
    <col min="2" max="2" width="15.28515625" style="21" customWidth="1"/>
    <col min="3" max="3" width="8.7109375" style="21" customWidth="1"/>
    <col min="4" max="4" width="8.5703125" style="21" customWidth="1"/>
    <col min="5" max="13" width="9" style="116" customWidth="1"/>
    <col min="14" max="14" width="10.85546875" style="116" customWidth="1"/>
    <col min="15" max="18" width="9" style="116" customWidth="1"/>
    <col min="19" max="16384" width="9" style="21"/>
  </cols>
  <sheetData>
    <row r="1" spans="1:30" ht="18.75" x14ac:dyDescent="0.3">
      <c r="A1" s="196" t="s">
        <v>142</v>
      </c>
      <c r="E1" s="21"/>
      <c r="F1" s="21"/>
      <c r="G1" s="85"/>
      <c r="H1" s="21"/>
      <c r="S1" s="197"/>
      <c r="T1" s="116"/>
    </row>
    <row r="2" spans="1:30" ht="17.25" thickBot="1" x14ac:dyDescent="0.35"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9"/>
      <c r="T2" s="199"/>
    </row>
    <row r="3" spans="1:30" ht="22.5" customHeight="1" x14ac:dyDescent="0.3">
      <c r="A3" s="200"/>
      <c r="B3" s="201"/>
      <c r="C3" s="424" t="s">
        <v>114</v>
      </c>
      <c r="D3" s="424"/>
      <c r="E3" s="424"/>
      <c r="F3" s="424"/>
      <c r="G3" s="424"/>
      <c r="H3" s="424"/>
      <c r="I3" s="424"/>
      <c r="J3" s="202"/>
      <c r="K3" s="202"/>
      <c r="L3" s="202"/>
      <c r="M3" s="202"/>
      <c r="N3" s="202"/>
      <c r="O3" s="387" t="s">
        <v>135</v>
      </c>
      <c r="P3" s="202"/>
      <c r="Q3" s="202"/>
      <c r="R3" s="202"/>
      <c r="S3" s="203"/>
      <c r="T3" s="203"/>
      <c r="U3" s="203"/>
      <c r="V3" s="203"/>
      <c r="W3" s="203"/>
      <c r="X3" s="203"/>
      <c r="Y3" s="203"/>
      <c r="Z3" s="299"/>
      <c r="AA3" s="22"/>
      <c r="AB3" s="22"/>
      <c r="AC3" s="22"/>
      <c r="AD3" s="22"/>
    </row>
    <row r="4" spans="1:30" s="22" customFormat="1" ht="20.25" customHeight="1" x14ac:dyDescent="0.3">
      <c r="A4" s="204" t="s">
        <v>0</v>
      </c>
      <c r="B4" s="204" t="s">
        <v>52</v>
      </c>
      <c r="C4" s="205" t="s">
        <v>39</v>
      </c>
      <c r="D4" s="205" t="s">
        <v>40</v>
      </c>
      <c r="E4" s="205" t="s">
        <v>41</v>
      </c>
      <c r="F4" s="206" t="s">
        <v>42</v>
      </c>
      <c r="G4" s="207" t="s">
        <v>45</v>
      </c>
      <c r="H4" s="207" t="s">
        <v>51</v>
      </c>
      <c r="I4" s="207" t="s">
        <v>120</v>
      </c>
      <c r="J4" s="207" t="s">
        <v>123</v>
      </c>
      <c r="K4" s="208" t="s">
        <v>139</v>
      </c>
      <c r="L4" s="208" t="s">
        <v>160</v>
      </c>
      <c r="M4" s="208" t="s">
        <v>165</v>
      </c>
      <c r="N4" s="208" t="s">
        <v>184</v>
      </c>
      <c r="O4" s="209" t="s">
        <v>39</v>
      </c>
      <c r="P4" s="207" t="s">
        <v>40</v>
      </c>
      <c r="Q4" s="206" t="s">
        <v>41</v>
      </c>
      <c r="R4" s="206" t="s">
        <v>42</v>
      </c>
      <c r="S4" s="207" t="s">
        <v>45</v>
      </c>
      <c r="T4" s="207" t="s">
        <v>51</v>
      </c>
      <c r="U4" s="207" t="s">
        <v>120</v>
      </c>
      <c r="V4" s="207" t="s">
        <v>123</v>
      </c>
      <c r="W4" s="208" t="s">
        <v>139</v>
      </c>
      <c r="X4" s="208" t="s">
        <v>160</v>
      </c>
      <c r="Y4" s="208" t="s">
        <v>165</v>
      </c>
      <c r="Z4" s="208" t="s">
        <v>184</v>
      </c>
    </row>
    <row r="5" spans="1:30" s="22" customFormat="1" x14ac:dyDescent="0.3">
      <c r="A5" s="94" t="s">
        <v>2</v>
      </c>
      <c r="B5" s="211" t="s">
        <v>103</v>
      </c>
      <c r="C5" s="212">
        <v>92.155283489475252</v>
      </c>
      <c r="D5" s="212">
        <v>104.73945905606624</v>
      </c>
      <c r="E5" s="212">
        <v>129.94642316139922</v>
      </c>
      <c r="F5" s="212">
        <v>124.74735184815792</v>
      </c>
      <c r="G5" s="212">
        <v>100.64483811658162</v>
      </c>
      <c r="H5" s="212">
        <v>93.892010628830405</v>
      </c>
      <c r="I5" s="212">
        <v>114.23969537181043</v>
      </c>
      <c r="J5" s="212">
        <v>97.026038922193052</v>
      </c>
      <c r="K5" s="212">
        <v>91.791602009409246</v>
      </c>
      <c r="L5" s="212">
        <v>92.237334683027768</v>
      </c>
      <c r="M5" s="212">
        <v>112.53436886225607</v>
      </c>
      <c r="N5" s="212">
        <v>109.50312155300193</v>
      </c>
      <c r="O5" s="213">
        <f t="shared" ref="O5:Z10" si="0">C5/C$5*100</f>
        <v>100</v>
      </c>
      <c r="P5" s="214">
        <f t="shared" si="0"/>
        <v>100</v>
      </c>
      <c r="Q5" s="214">
        <f t="shared" si="0"/>
        <v>100</v>
      </c>
      <c r="R5" s="214">
        <f t="shared" si="0"/>
        <v>100</v>
      </c>
      <c r="S5" s="214">
        <f t="shared" si="0"/>
        <v>100</v>
      </c>
      <c r="T5" s="214">
        <f t="shared" si="0"/>
        <v>100</v>
      </c>
      <c r="U5" s="214">
        <f t="shared" si="0"/>
        <v>100</v>
      </c>
      <c r="V5" s="214">
        <f t="shared" si="0"/>
        <v>100</v>
      </c>
      <c r="W5" s="214">
        <f t="shared" si="0"/>
        <v>100</v>
      </c>
      <c r="X5" s="214">
        <f t="shared" si="0"/>
        <v>100</v>
      </c>
      <c r="Y5" s="214">
        <f t="shared" si="0"/>
        <v>100</v>
      </c>
      <c r="Z5" s="214">
        <f t="shared" si="0"/>
        <v>100</v>
      </c>
    </row>
    <row r="6" spans="1:30" x14ac:dyDescent="0.3">
      <c r="A6" s="94"/>
      <c r="B6" s="100" t="s">
        <v>115</v>
      </c>
      <c r="C6" s="215">
        <v>39.344057748295285</v>
      </c>
      <c r="D6" s="215">
        <v>42.053664094393369</v>
      </c>
      <c r="E6" s="215">
        <v>37.505058966948674</v>
      </c>
      <c r="F6" s="216">
        <v>43.375973042330422</v>
      </c>
      <c r="G6" s="216">
        <v>45.128244891170517</v>
      </c>
      <c r="H6" s="217">
        <v>39.48684758163094</v>
      </c>
      <c r="I6" s="217">
        <v>51.049685576453065</v>
      </c>
      <c r="J6" s="215">
        <v>39.76395779941263</v>
      </c>
      <c r="K6" s="215">
        <v>47.463255207786624</v>
      </c>
      <c r="L6" s="238">
        <v>44.271968741273184</v>
      </c>
      <c r="M6" s="215">
        <v>36.052430221987983</v>
      </c>
      <c r="N6" s="215">
        <v>35.413291720987999</v>
      </c>
      <c r="O6" s="218">
        <f t="shared" si="0"/>
        <v>42.693219811741599</v>
      </c>
      <c r="P6" s="210">
        <f t="shared" si="0"/>
        <v>40.150736382820504</v>
      </c>
      <c r="Q6" s="210">
        <f t="shared" si="0"/>
        <v>28.86194021698137</v>
      </c>
      <c r="R6" s="210">
        <f t="shared" si="0"/>
        <v>34.771057180538406</v>
      </c>
      <c r="S6" s="210">
        <f t="shared" si="0"/>
        <v>44.839105249388311</v>
      </c>
      <c r="T6" s="210">
        <f t="shared" si="0"/>
        <v>42.055599104942523</v>
      </c>
      <c r="U6" s="210">
        <f t="shared" si="0"/>
        <v>44.686468578460506</v>
      </c>
      <c r="V6" s="210">
        <f t="shared" si="0"/>
        <v>40.982769410281783</v>
      </c>
      <c r="W6" s="210">
        <f t="shared" si="0"/>
        <v>51.707622667835487</v>
      </c>
      <c r="X6" s="210">
        <f t="shared" si="0"/>
        <v>47.997883821570895</v>
      </c>
      <c r="Y6" s="210">
        <f t="shared" si="0"/>
        <v>32.036817362095618</v>
      </c>
      <c r="Z6" s="210">
        <f t="shared" si="0"/>
        <v>32.33998375457012</v>
      </c>
    </row>
    <row r="7" spans="1:30" x14ac:dyDescent="0.3">
      <c r="A7" s="94"/>
      <c r="B7" s="100" t="s">
        <v>116</v>
      </c>
      <c r="C7" s="215">
        <v>2.3772566202193888</v>
      </c>
      <c r="D7" s="215">
        <v>5.1774627727686564</v>
      </c>
      <c r="E7" s="215">
        <v>8.5213297213577057</v>
      </c>
      <c r="F7" s="216">
        <v>14.739081941145804</v>
      </c>
      <c r="G7" s="216">
        <v>4.8450875195941512</v>
      </c>
      <c r="H7" s="217">
        <v>5.7393477747221908</v>
      </c>
      <c r="I7" s="217">
        <v>9.1208286706987387</v>
      </c>
      <c r="J7" s="215">
        <v>4.4240387803161543</v>
      </c>
      <c r="K7" s="215">
        <v>3.4260868426777109</v>
      </c>
      <c r="L7" s="238">
        <v>3.1940161099442128</v>
      </c>
      <c r="M7" s="215">
        <v>5.7292994311564804</v>
      </c>
      <c r="N7" s="215">
        <v>7.16035689716451</v>
      </c>
      <c r="O7" s="218">
        <f t="shared" si="0"/>
        <v>2.579620538513006</v>
      </c>
      <c r="P7" s="210">
        <f t="shared" si="0"/>
        <v>4.9431826547788456</v>
      </c>
      <c r="Q7" s="210">
        <f t="shared" si="0"/>
        <v>6.5575715853093062</v>
      </c>
      <c r="R7" s="210">
        <f t="shared" si="0"/>
        <v>11.815146151628268</v>
      </c>
      <c r="S7" s="210">
        <f t="shared" si="0"/>
        <v>4.8140447242628177</v>
      </c>
      <c r="T7" s="210">
        <f t="shared" si="0"/>
        <v>6.112711546257878</v>
      </c>
      <c r="U7" s="210">
        <f t="shared" si="0"/>
        <v>7.9839399440042422</v>
      </c>
      <c r="V7" s="210">
        <f t="shared" si="0"/>
        <v>4.5596407206356959</v>
      </c>
      <c r="W7" s="210">
        <f t="shared" si="0"/>
        <v>3.7324621944461915</v>
      </c>
      <c r="X7" s="210">
        <f t="shared" si="0"/>
        <v>3.4628235095044779</v>
      </c>
      <c r="Y7" s="210">
        <f t="shared" si="0"/>
        <v>5.0911552524626833</v>
      </c>
      <c r="Z7" s="210">
        <f t="shared" si="0"/>
        <v>6.5389523107784093</v>
      </c>
    </row>
    <row r="8" spans="1:30" x14ac:dyDescent="0.3">
      <c r="A8" s="94"/>
      <c r="B8" s="100" t="s">
        <v>117</v>
      </c>
      <c r="C8" s="215">
        <v>18.311148473169286</v>
      </c>
      <c r="D8" s="215">
        <v>17.305904327586713</v>
      </c>
      <c r="E8" s="215">
        <v>22.639392168266632</v>
      </c>
      <c r="F8" s="216">
        <v>22.307921641661355</v>
      </c>
      <c r="G8" s="216">
        <v>26.003770416393536</v>
      </c>
      <c r="H8" s="217">
        <v>21.845042295712201</v>
      </c>
      <c r="I8" s="217">
        <v>25.384632865300269</v>
      </c>
      <c r="J8" s="215">
        <v>24.395947164627543</v>
      </c>
      <c r="K8" s="215">
        <v>22.778252568697713</v>
      </c>
      <c r="L8" s="238">
        <v>29.741760143961919</v>
      </c>
      <c r="M8" s="215">
        <v>41.519669488004965</v>
      </c>
      <c r="N8" s="215">
        <v>40.214885820323644</v>
      </c>
      <c r="O8" s="218">
        <f t="shared" si="0"/>
        <v>19.869884590242233</v>
      </c>
      <c r="P8" s="210">
        <f t="shared" si="0"/>
        <v>16.522812399024321</v>
      </c>
      <c r="Q8" s="210">
        <f t="shared" si="0"/>
        <v>17.422097213208787</v>
      </c>
      <c r="R8" s="210">
        <f t="shared" si="0"/>
        <v>17.882481119771175</v>
      </c>
      <c r="S8" s="210">
        <f t="shared" si="0"/>
        <v>25.837162544066246</v>
      </c>
      <c r="T8" s="210">
        <f t="shared" si="0"/>
        <v>23.266135371271389</v>
      </c>
      <c r="U8" s="210">
        <f t="shared" si="0"/>
        <v>22.220501186283919</v>
      </c>
      <c r="V8" s="210">
        <f t="shared" si="0"/>
        <v>25.143711353805852</v>
      </c>
      <c r="W8" s="210">
        <f t="shared" si="0"/>
        <v>24.815181421893904</v>
      </c>
      <c r="X8" s="210">
        <f t="shared" si="0"/>
        <v>32.244817400859468</v>
      </c>
      <c r="Y8" s="210">
        <f t="shared" si="0"/>
        <v>36.895101387937515</v>
      </c>
      <c r="Z8" s="210">
        <f t="shared" si="0"/>
        <v>36.724876195295266</v>
      </c>
    </row>
    <row r="9" spans="1:30" x14ac:dyDescent="0.3">
      <c r="A9" s="94"/>
      <c r="B9" s="100" t="s">
        <v>118</v>
      </c>
      <c r="C9" s="215">
        <v>32.122800692262082</v>
      </c>
      <c r="D9" s="215">
        <v>40.202023295838352</v>
      </c>
      <c r="E9" s="215">
        <v>61.104626229196803</v>
      </c>
      <c r="F9" s="216">
        <v>43.817767618606268</v>
      </c>
      <c r="G9" s="216">
        <v>24.548308466098554</v>
      </c>
      <c r="H9" s="217">
        <v>26.752903102200019</v>
      </c>
      <c r="I9" s="217">
        <v>28.093743339494083</v>
      </c>
      <c r="J9" s="215">
        <v>28.053563144218277</v>
      </c>
      <c r="K9" s="215">
        <v>18.122701101833261</v>
      </c>
      <c r="L9" s="238">
        <v>14.787224595559961</v>
      </c>
      <c r="M9" s="215">
        <v>28.695356295409962</v>
      </c>
      <c r="N9" s="215">
        <v>26.178698099077014</v>
      </c>
      <c r="O9" s="218">
        <f t="shared" si="0"/>
        <v>34.857253405259961</v>
      </c>
      <c r="P9" s="210">
        <f t="shared" si="0"/>
        <v>38.382882304479452</v>
      </c>
      <c r="Q9" s="210">
        <f t="shared" si="0"/>
        <v>47.02293817914645</v>
      </c>
      <c r="R9" s="210">
        <f t="shared" si="0"/>
        <v>35.125208647267414</v>
      </c>
      <c r="S9" s="210">
        <f t="shared" si="0"/>
        <v>24.391025834492474</v>
      </c>
      <c r="T9" s="210">
        <f t="shared" si="0"/>
        <v>28.493268940590028</v>
      </c>
      <c r="U9" s="210">
        <f t="shared" si="0"/>
        <v>24.591927742855695</v>
      </c>
      <c r="V9" s="210">
        <f t="shared" si="0"/>
        <v>28.91343752239019</v>
      </c>
      <c r="W9" s="210">
        <f t="shared" si="0"/>
        <v>19.743310613508591</v>
      </c>
      <c r="X9" s="210">
        <f t="shared" si="0"/>
        <v>16.031712805206308</v>
      </c>
      <c r="Y9" s="210">
        <f t="shared" si="0"/>
        <v>25.499193344687036</v>
      </c>
      <c r="Z9" s="210">
        <f t="shared" si="0"/>
        <v>23.90680532920328</v>
      </c>
    </row>
    <row r="10" spans="1:30" x14ac:dyDescent="0.3">
      <c r="A10" s="94"/>
      <c r="B10" s="100" t="s">
        <v>119</v>
      </c>
      <c r="C10" s="215">
        <v>1.9955529202490363E-5</v>
      </c>
      <c r="D10" s="215">
        <v>4.0456547916238361E-4</v>
      </c>
      <c r="E10" s="215">
        <v>0.17601607562939262</v>
      </c>
      <c r="F10" s="216">
        <v>0.50660760441406483</v>
      </c>
      <c r="G10" s="216">
        <v>0.11942682332487817</v>
      </c>
      <c r="H10" s="217">
        <v>6.786987456504659E-2</v>
      </c>
      <c r="I10" s="217">
        <v>0.59080491986427952</v>
      </c>
      <c r="J10" s="215">
        <v>0.38853203361844951</v>
      </c>
      <c r="K10" s="215">
        <v>1.3062884139408415E-3</v>
      </c>
      <c r="L10" s="238">
        <v>0.24236509228847899</v>
      </c>
      <c r="M10" s="215">
        <v>0.53761342569667492</v>
      </c>
      <c r="N10" s="215">
        <v>0.5358890154487671</v>
      </c>
      <c r="O10" s="219">
        <f t="shared" si="0"/>
        <v>2.1654243193521744E-5</v>
      </c>
      <c r="P10" s="220">
        <f t="shared" si="0"/>
        <v>3.8625889689369386E-4</v>
      </c>
      <c r="Q10" s="210">
        <f t="shared" si="0"/>
        <v>0.13545280535407492</v>
      </c>
      <c r="R10" s="210">
        <f t="shared" si="0"/>
        <v>0.40610690079474071</v>
      </c>
      <c r="S10" s="210">
        <f t="shared" si="0"/>
        <v>0.11866164779016336</v>
      </c>
      <c r="T10" s="220">
        <f t="shared" si="0"/>
        <v>7.2285036938176422E-2</v>
      </c>
      <c r="U10" s="210">
        <f t="shared" si="0"/>
        <v>0.51716254839564768</v>
      </c>
      <c r="V10" s="210">
        <f t="shared" si="0"/>
        <v>0.40044099288647705</v>
      </c>
      <c r="W10" s="210">
        <f t="shared" si="0"/>
        <v>1.4231023158381509E-3</v>
      </c>
      <c r="X10" s="210">
        <f t="shared" si="0"/>
        <v>0.26276246285884453</v>
      </c>
      <c r="Y10" s="210">
        <f t="shared" si="0"/>
        <v>0.47773265281713412</v>
      </c>
      <c r="Z10" s="210">
        <f t="shared" si="0"/>
        <v>0.48938241015292422</v>
      </c>
    </row>
    <row r="11" spans="1:30" x14ac:dyDescent="0.3">
      <c r="A11" s="211" t="s">
        <v>3</v>
      </c>
      <c r="B11" s="211" t="s">
        <v>103</v>
      </c>
      <c r="C11" s="221">
        <v>520.83801506306907</v>
      </c>
      <c r="D11" s="221">
        <v>478.37934204721682</v>
      </c>
      <c r="E11" s="221">
        <v>476.95540502548869</v>
      </c>
      <c r="F11" s="221">
        <v>457.04837802482592</v>
      </c>
      <c r="G11" s="221">
        <v>432.60643925005297</v>
      </c>
      <c r="H11" s="221">
        <v>470.70332072607403</v>
      </c>
      <c r="I11" s="221">
        <v>481.14524464652476</v>
      </c>
      <c r="J11" s="221">
        <v>478.75441095884696</v>
      </c>
      <c r="K11" s="221">
        <v>456.92874776701171</v>
      </c>
      <c r="L11" s="221">
        <v>483.86400535864476</v>
      </c>
      <c r="M11" s="340">
        <v>439.38903617480145</v>
      </c>
      <c r="N11" s="340">
        <v>400.30627404925013</v>
      </c>
      <c r="O11" s="222">
        <f t="shared" ref="O11:Z11" si="1">C11/C$11*100</f>
        <v>100</v>
      </c>
      <c r="P11" s="214">
        <f t="shared" si="1"/>
        <v>100</v>
      </c>
      <c r="Q11" s="223">
        <f t="shared" si="1"/>
        <v>100</v>
      </c>
      <c r="R11" s="223">
        <f t="shared" si="1"/>
        <v>100</v>
      </c>
      <c r="S11" s="223">
        <f t="shared" si="1"/>
        <v>100</v>
      </c>
      <c r="T11" s="223">
        <f t="shared" si="1"/>
        <v>100</v>
      </c>
      <c r="U11" s="223">
        <f t="shared" si="1"/>
        <v>100</v>
      </c>
      <c r="V11" s="223">
        <f t="shared" si="1"/>
        <v>100</v>
      </c>
      <c r="W11" s="223">
        <f t="shared" si="1"/>
        <v>100</v>
      </c>
      <c r="X11" s="223">
        <f t="shared" si="1"/>
        <v>100</v>
      </c>
      <c r="Y11" s="223">
        <f t="shared" si="1"/>
        <v>100</v>
      </c>
      <c r="Z11" s="223">
        <f t="shared" si="1"/>
        <v>100</v>
      </c>
    </row>
    <row r="12" spans="1:30" x14ac:dyDescent="0.3">
      <c r="A12" s="94"/>
      <c r="B12" s="100" t="s">
        <v>115</v>
      </c>
      <c r="C12" s="224">
        <v>129.71338568797137</v>
      </c>
      <c r="D12" s="224">
        <v>147.51129507410383</v>
      </c>
      <c r="E12" s="224">
        <v>182.26692294992611</v>
      </c>
      <c r="F12" s="216">
        <v>154.90133492720071</v>
      </c>
      <c r="G12" s="216">
        <v>132.51889676695987</v>
      </c>
      <c r="H12" s="216">
        <v>145.08199756017194</v>
      </c>
      <c r="I12" s="216">
        <v>155.75137123818209</v>
      </c>
      <c r="J12" s="215">
        <v>150.45989800119222</v>
      </c>
      <c r="K12" s="215">
        <v>145.32478788436791</v>
      </c>
      <c r="L12" s="238">
        <v>143.25536181850501</v>
      </c>
      <c r="M12" s="215">
        <v>145.60624329098002</v>
      </c>
      <c r="N12" s="215">
        <v>140.33730701081404</v>
      </c>
      <c r="O12" s="218">
        <f t="shared" ref="O12:P16" si="2">C12/C$11*100</f>
        <v>24.904746185292211</v>
      </c>
      <c r="P12" s="210">
        <f t="shared" si="2"/>
        <v>30.835632333710645</v>
      </c>
      <c r="Q12" s="210">
        <f>E12/E$5*100</f>
        <v>140.26313192441049</v>
      </c>
      <c r="R12" s="210">
        <f t="shared" ref="R12:Y12" si="3">F12/F$11*100</f>
        <v>33.891671511147294</v>
      </c>
      <c r="S12" s="210">
        <f t="shared" si="3"/>
        <v>30.632668574394927</v>
      </c>
      <c r="T12" s="210">
        <f t="shared" si="3"/>
        <v>30.822386665209546</v>
      </c>
      <c r="U12" s="210">
        <f t="shared" si="3"/>
        <v>32.370967596823171</v>
      </c>
      <c r="V12" s="210">
        <f t="shared" si="3"/>
        <v>31.427365379224785</v>
      </c>
      <c r="W12" s="210">
        <f t="shared" si="3"/>
        <v>31.804693531445103</v>
      </c>
      <c r="X12" s="210">
        <f t="shared" si="3"/>
        <v>29.606534115370437</v>
      </c>
      <c r="Y12" s="210">
        <f t="shared" si="3"/>
        <v>33.138342403485396</v>
      </c>
      <c r="Z12" s="210">
        <f>N12/N$11*100</f>
        <v>35.057483758935085</v>
      </c>
    </row>
    <row r="13" spans="1:30" x14ac:dyDescent="0.3">
      <c r="A13" s="94"/>
      <c r="B13" s="100" t="s">
        <v>116</v>
      </c>
      <c r="C13" s="224">
        <v>12.439514387313872</v>
      </c>
      <c r="D13" s="224">
        <v>12.787293578449637</v>
      </c>
      <c r="E13" s="224">
        <v>15.128614564181939</v>
      </c>
      <c r="F13" s="216">
        <v>13.345004928592431</v>
      </c>
      <c r="G13" s="216">
        <v>18.160406262492959</v>
      </c>
      <c r="H13" s="216">
        <v>15.949835619621467</v>
      </c>
      <c r="I13" s="216">
        <v>11.524244655838</v>
      </c>
      <c r="J13" s="215">
        <v>19.863605758538228</v>
      </c>
      <c r="K13" s="215">
        <v>23.615083803178294</v>
      </c>
      <c r="L13" s="238">
        <v>18.542565369290287</v>
      </c>
      <c r="M13" s="215">
        <v>12.348110215120702</v>
      </c>
      <c r="N13" s="215">
        <v>11.209298428234536</v>
      </c>
      <c r="O13" s="218">
        <f t="shared" si="2"/>
        <v>2.3883652935370998</v>
      </c>
      <c r="P13" s="210">
        <f t="shared" si="2"/>
        <v>2.6730446853592413</v>
      </c>
      <c r="Q13" s="210">
        <f>E13/E$5*100</f>
        <v>11.642193910479188</v>
      </c>
      <c r="R13" s="210">
        <f t="shared" ref="R13:T16" si="4">F13/F$11*100</f>
        <v>2.919823276972128</v>
      </c>
      <c r="S13" s="210">
        <f t="shared" si="4"/>
        <v>4.1979047500945716</v>
      </c>
      <c r="T13" s="210">
        <f t="shared" si="4"/>
        <v>3.3885113865392675</v>
      </c>
      <c r="U13" s="210">
        <f t="shared" ref="U13:Z16" si="5">I13/I$11*100</f>
        <v>2.3951696050335762</v>
      </c>
      <c r="V13" s="210">
        <f t="shared" si="5"/>
        <v>4.1490178061765528</v>
      </c>
      <c r="W13" s="210">
        <f>K13/K$11*100</f>
        <v>5.1682201915690458</v>
      </c>
      <c r="X13" s="210">
        <f>L13/L$11*100</f>
        <v>3.8321853173489018</v>
      </c>
      <c r="Y13" s="210">
        <f>M13/M$11*100</f>
        <v>2.8102909263781157</v>
      </c>
      <c r="Z13" s="210">
        <f>N13/N$11*100</f>
        <v>2.8001805504690749</v>
      </c>
    </row>
    <row r="14" spans="1:30" x14ac:dyDescent="0.3">
      <c r="A14" s="94"/>
      <c r="B14" s="100" t="s">
        <v>117</v>
      </c>
      <c r="C14" s="224">
        <v>245.57109073990776</v>
      </c>
      <c r="D14" s="224">
        <v>239.19732347704769</v>
      </c>
      <c r="E14" s="224">
        <v>193.31109351169013</v>
      </c>
      <c r="F14" s="216">
        <v>219.41530929563856</v>
      </c>
      <c r="G14" s="216">
        <v>208.83560903268204</v>
      </c>
      <c r="H14" s="216">
        <v>236.61756383105563</v>
      </c>
      <c r="I14" s="216">
        <v>243.63343376021535</v>
      </c>
      <c r="J14" s="215">
        <v>236.25480936531306</v>
      </c>
      <c r="K14" s="215">
        <v>219.03790090503702</v>
      </c>
      <c r="L14" s="238">
        <v>240.96218962133972</v>
      </c>
      <c r="M14" s="215">
        <v>217.16691850855736</v>
      </c>
      <c r="N14" s="215">
        <v>190.17066778213942</v>
      </c>
      <c r="O14" s="218">
        <f t="shared" si="2"/>
        <v>47.14922560139378</v>
      </c>
      <c r="P14" s="210">
        <f t="shared" si="2"/>
        <v>50.001599662185768</v>
      </c>
      <c r="Q14" s="210">
        <f>E14/E$5*100</f>
        <v>148.76215043763781</v>
      </c>
      <c r="R14" s="210">
        <f t="shared" si="4"/>
        <v>48.007020666796976</v>
      </c>
      <c r="S14" s="210">
        <f t="shared" si="4"/>
        <v>48.273809653575675</v>
      </c>
      <c r="T14" s="210">
        <f t="shared" si="4"/>
        <v>50.268938716231261</v>
      </c>
      <c r="U14" s="210">
        <f t="shared" si="5"/>
        <v>50.636151239362583</v>
      </c>
      <c r="V14" s="210">
        <f t="shared" si="5"/>
        <v>49.347808387215295</v>
      </c>
      <c r="W14" s="210">
        <f t="shared" si="5"/>
        <v>47.936992797118691</v>
      </c>
      <c r="X14" s="210">
        <f t="shared" si="5"/>
        <v>49.799569084031404</v>
      </c>
      <c r="Y14" s="210">
        <f t="shared" si="5"/>
        <v>49.424746780018012</v>
      </c>
      <c r="Z14" s="210">
        <f t="shared" si="5"/>
        <v>47.506292084430953</v>
      </c>
    </row>
    <row r="15" spans="1:30" x14ac:dyDescent="0.3">
      <c r="A15" s="94"/>
      <c r="B15" s="100" t="s">
        <v>118</v>
      </c>
      <c r="C15" s="224">
        <v>132.66028078099873</v>
      </c>
      <c r="D15" s="224">
        <v>77.740610538360727</v>
      </c>
      <c r="E15" s="224">
        <v>86.004180496526601</v>
      </c>
      <c r="F15" s="216">
        <v>68.671684888318268</v>
      </c>
      <c r="G15" s="216">
        <v>72.039264578170815</v>
      </c>
      <c r="H15" s="216">
        <v>69.983286466440262</v>
      </c>
      <c r="I15" s="216">
        <v>69.781918514687703</v>
      </c>
      <c r="J15" s="215">
        <v>71.59179525603723</v>
      </c>
      <c r="K15" s="215">
        <v>68.584229265468153</v>
      </c>
      <c r="L15" s="238">
        <v>80.85356313628553</v>
      </c>
      <c r="M15" s="215">
        <v>64.040609178525216</v>
      </c>
      <c r="N15" s="215">
        <v>58.523057197080384</v>
      </c>
      <c r="O15" s="218">
        <f t="shared" si="2"/>
        <v>25.470544957232949</v>
      </c>
      <c r="P15" s="210">
        <f t="shared" si="2"/>
        <v>16.250829353473129</v>
      </c>
      <c r="Q15" s="210">
        <f>E15/E$5*100</f>
        <v>66.184338440547606</v>
      </c>
      <c r="R15" s="210">
        <f t="shared" si="4"/>
        <v>15.025036339717229</v>
      </c>
      <c r="S15" s="210">
        <f t="shared" si="4"/>
        <v>16.652379170096228</v>
      </c>
      <c r="T15" s="210">
        <f t="shared" si="4"/>
        <v>14.86781235332883</v>
      </c>
      <c r="U15" s="210">
        <f t="shared" si="5"/>
        <v>14.503295894767341</v>
      </c>
      <c r="V15" s="210">
        <f t="shared" si="5"/>
        <v>14.953762016031044</v>
      </c>
      <c r="W15" s="210">
        <f t="shared" ref="W15:Z16" si="6">K15/K$11*100</f>
        <v>15.009830219839722</v>
      </c>
      <c r="X15" s="210">
        <f t="shared" si="6"/>
        <v>16.709976820110036</v>
      </c>
      <c r="Y15" s="210">
        <f t="shared" si="6"/>
        <v>14.574921972574673</v>
      </c>
      <c r="Z15" s="210">
        <f t="shared" si="6"/>
        <v>14.619570311775885</v>
      </c>
    </row>
    <row r="16" spans="1:30" x14ac:dyDescent="0.3">
      <c r="A16" s="94"/>
      <c r="B16" s="100" t="s">
        <v>119</v>
      </c>
      <c r="C16" s="224">
        <v>0.45374346687729011</v>
      </c>
      <c r="D16" s="224">
        <v>1.1428193792549444</v>
      </c>
      <c r="E16" s="224">
        <v>0.24459350316391618</v>
      </c>
      <c r="F16" s="216">
        <v>0.71504398507594624</v>
      </c>
      <c r="G16" s="216">
        <v>1.0522626097473311</v>
      </c>
      <c r="H16" s="216">
        <v>3.0706372487847009</v>
      </c>
      <c r="I16" s="216">
        <v>0.45427647760157314</v>
      </c>
      <c r="J16" s="215">
        <v>0.5843025777662193</v>
      </c>
      <c r="K16" s="303">
        <v>0.36674590896035902</v>
      </c>
      <c r="L16" s="310">
        <v>0.25032541322424617</v>
      </c>
      <c r="M16" s="215">
        <v>0.2271549816182003</v>
      </c>
      <c r="N16" s="215">
        <v>6.5943630981709356E-2</v>
      </c>
      <c r="O16" s="218">
        <f t="shared" si="2"/>
        <v>8.7117962543948643E-2</v>
      </c>
      <c r="P16" s="220">
        <f t="shared" si="2"/>
        <v>0.23889396527121487</v>
      </c>
      <c r="Q16" s="210">
        <f>E16/E$11*100</f>
        <v>5.1282258380287153E-2</v>
      </c>
      <c r="R16" s="210">
        <f t="shared" si="4"/>
        <v>0.15644820536637077</v>
      </c>
      <c r="S16" s="210">
        <f t="shared" si="4"/>
        <v>0.24323785183861021</v>
      </c>
      <c r="T16" s="220">
        <f t="shared" si="4"/>
        <v>0.65235087869109376</v>
      </c>
      <c r="U16" s="210">
        <f t="shared" si="5"/>
        <v>9.4415664013329098E-2</v>
      </c>
      <c r="V16" s="210">
        <f t="shared" si="5"/>
        <v>0.12204641135232173</v>
      </c>
      <c r="W16" s="210">
        <f t="shared" si="6"/>
        <v>8.0263260027439345E-2</v>
      </c>
      <c r="X16" s="210">
        <f t="shared" si="6"/>
        <v>5.1734663139222876E-2</v>
      </c>
      <c r="Y16" s="210">
        <f t="shared" si="6"/>
        <v>5.1697917543812269E-2</v>
      </c>
      <c r="Z16" s="210">
        <f t="shared" si="6"/>
        <v>1.647329438898483E-2</v>
      </c>
    </row>
    <row r="17" spans="1:32" x14ac:dyDescent="0.3">
      <c r="A17" s="211" t="s">
        <v>4</v>
      </c>
      <c r="B17" s="211" t="s">
        <v>103</v>
      </c>
      <c r="C17" s="225">
        <v>39.039370661132523</v>
      </c>
      <c r="D17" s="225">
        <v>58.742062968060736</v>
      </c>
      <c r="E17" s="225">
        <v>63.928630288285916</v>
      </c>
      <c r="F17" s="225">
        <v>38.091886033844062</v>
      </c>
      <c r="G17" s="225">
        <v>38.091527781372022</v>
      </c>
      <c r="H17" s="225">
        <v>46.126058634526885</v>
      </c>
      <c r="I17" s="225">
        <v>46.052593380955003</v>
      </c>
      <c r="J17" s="225">
        <v>39.896989696567779</v>
      </c>
      <c r="K17" s="225">
        <v>41.031711551804534</v>
      </c>
      <c r="L17" s="225">
        <v>50.433116070813405</v>
      </c>
      <c r="M17" s="341">
        <v>51.51546274939367</v>
      </c>
      <c r="N17" s="341">
        <v>60.302706836849922</v>
      </c>
      <c r="O17" s="222">
        <f t="shared" ref="O17:Z22" si="7">C17/C$17*100</f>
        <v>100</v>
      </c>
      <c r="P17" s="214">
        <f t="shared" si="7"/>
        <v>100</v>
      </c>
      <c r="Q17" s="223">
        <f t="shared" si="7"/>
        <v>100</v>
      </c>
      <c r="R17" s="223">
        <f t="shared" si="7"/>
        <v>100</v>
      </c>
      <c r="S17" s="223">
        <f t="shared" si="7"/>
        <v>100</v>
      </c>
      <c r="T17" s="223">
        <f t="shared" si="7"/>
        <v>100</v>
      </c>
      <c r="U17" s="223">
        <f t="shared" si="7"/>
        <v>100</v>
      </c>
      <c r="V17" s="223">
        <f t="shared" si="7"/>
        <v>100</v>
      </c>
      <c r="W17" s="223">
        <f t="shared" si="7"/>
        <v>100</v>
      </c>
      <c r="X17" s="223">
        <f t="shared" si="7"/>
        <v>100</v>
      </c>
      <c r="Y17" s="223">
        <f t="shared" si="7"/>
        <v>100</v>
      </c>
      <c r="Z17" s="223">
        <f t="shared" si="7"/>
        <v>100</v>
      </c>
    </row>
    <row r="18" spans="1:32" x14ac:dyDescent="0.3">
      <c r="A18" s="94"/>
      <c r="B18" s="100" t="s">
        <v>115</v>
      </c>
      <c r="C18" s="226">
        <v>36.204026142899501</v>
      </c>
      <c r="D18" s="226">
        <v>50.030842695806044</v>
      </c>
      <c r="E18" s="226">
        <v>62.151695352065346</v>
      </c>
      <c r="F18" s="216">
        <v>36.684223438857671</v>
      </c>
      <c r="G18" s="216">
        <v>34.807209660273038</v>
      </c>
      <c r="H18" s="216">
        <v>39.485188089291732</v>
      </c>
      <c r="I18" s="216">
        <v>41.617775116548508</v>
      </c>
      <c r="J18" s="215">
        <v>36.418124717139456</v>
      </c>
      <c r="K18" s="215">
        <v>39.002900850731521</v>
      </c>
      <c r="L18" s="238">
        <v>45.686908352105505</v>
      </c>
      <c r="M18" s="215">
        <v>50.091762530757237</v>
      </c>
      <c r="N18" s="215">
        <v>56.928709887690061</v>
      </c>
      <c r="O18" s="218">
        <f t="shared" si="7"/>
        <v>92.737217659464264</v>
      </c>
      <c r="P18" s="210">
        <f t="shared" si="7"/>
        <v>85.170387568800294</v>
      </c>
      <c r="Q18" s="210">
        <f t="shared" si="7"/>
        <v>97.22043953044593</v>
      </c>
      <c r="R18" s="210">
        <f t="shared" si="7"/>
        <v>96.304560520485367</v>
      </c>
      <c r="S18" s="210">
        <f t="shared" si="7"/>
        <v>91.377825169025854</v>
      </c>
      <c r="T18" s="210">
        <f t="shared" si="7"/>
        <v>85.602779119167479</v>
      </c>
      <c r="U18" s="210">
        <f t="shared" si="7"/>
        <v>90.370100924130554</v>
      </c>
      <c r="V18" s="210">
        <f t="shared" si="7"/>
        <v>91.280382289775602</v>
      </c>
      <c r="W18" s="210">
        <f t="shared" si="7"/>
        <v>95.055505548406032</v>
      </c>
      <c r="X18" s="210">
        <f t="shared" si="7"/>
        <v>90.589104761951006</v>
      </c>
      <c r="Y18" s="210">
        <f t="shared" si="7"/>
        <v>97.236363331215173</v>
      </c>
      <c r="Z18" s="210">
        <f t="shared" si="7"/>
        <v>94.404899670112201</v>
      </c>
      <c r="AF18" s="354"/>
    </row>
    <row r="19" spans="1:32" x14ac:dyDescent="0.3">
      <c r="A19" s="94"/>
      <c r="B19" s="100" t="s">
        <v>116</v>
      </c>
      <c r="C19" s="226">
        <v>1.2003539875481768E-2</v>
      </c>
      <c r="D19" s="226">
        <v>9.6490096625451549E-2</v>
      </c>
      <c r="E19" s="226">
        <v>1.0487675155978317E-2</v>
      </c>
      <c r="F19" s="216">
        <v>8.1176232404564688E-2</v>
      </c>
      <c r="G19" s="216">
        <v>3.3172341608002961E-2</v>
      </c>
      <c r="H19" s="216">
        <v>0</v>
      </c>
      <c r="I19" s="216">
        <v>6.2364714076853053E-2</v>
      </c>
      <c r="J19" s="215">
        <v>1.5189471903421395E-2</v>
      </c>
      <c r="K19" s="215">
        <v>4.5976254153769552E-3</v>
      </c>
      <c r="L19" s="238">
        <v>1.1987839970447951E-2</v>
      </c>
      <c r="M19" s="215">
        <v>0.1170922377202893</v>
      </c>
      <c r="N19" s="215">
        <v>0.15691992037738686</v>
      </c>
      <c r="O19" s="218">
        <f t="shared" si="7"/>
        <v>3.0747267879070745E-2</v>
      </c>
      <c r="P19" s="210">
        <f t="shared" si="7"/>
        <v>0.16426065369531742</v>
      </c>
      <c r="Q19" s="210">
        <f t="shared" si="7"/>
        <v>1.6405286815444325E-2</v>
      </c>
      <c r="R19" s="210">
        <f t="shared" si="7"/>
        <v>0.21310636163418328</v>
      </c>
      <c r="S19" s="210">
        <f t="shared" si="7"/>
        <v>8.7085878514500795E-2</v>
      </c>
      <c r="T19" s="210">
        <f t="shared" si="7"/>
        <v>0</v>
      </c>
      <c r="U19" s="210">
        <f t="shared" si="7"/>
        <v>0.13542063431903037</v>
      </c>
      <c r="V19" s="210">
        <f t="shared" si="7"/>
        <v>3.8071724255246506E-2</v>
      </c>
      <c r="W19" s="210">
        <f t="shared" si="7"/>
        <v>1.1205053948510603E-2</v>
      </c>
      <c r="X19" s="210">
        <f t="shared" si="7"/>
        <v>2.3769778479711155E-2</v>
      </c>
      <c r="Y19" s="210">
        <f t="shared" si="7"/>
        <v>0.22729532352238738</v>
      </c>
      <c r="Z19" s="210">
        <f t="shared" si="7"/>
        <v>0.26022035926502701</v>
      </c>
    </row>
    <row r="20" spans="1:32" x14ac:dyDescent="0.3">
      <c r="A20" s="94"/>
      <c r="B20" s="100" t="s">
        <v>117</v>
      </c>
      <c r="C20" s="226">
        <v>1.7457762718648087</v>
      </c>
      <c r="D20" s="226">
        <v>0.88269177508884245</v>
      </c>
      <c r="E20" s="226">
        <v>0.71731715103961191</v>
      </c>
      <c r="F20" s="216">
        <v>0.77639013497074671</v>
      </c>
      <c r="G20" s="216">
        <v>1.6543634950266481</v>
      </c>
      <c r="H20" s="216">
        <v>4.672922285048827</v>
      </c>
      <c r="I20" s="224">
        <v>3.2274613348597279</v>
      </c>
      <c r="J20" s="215">
        <v>1.4029737914140319</v>
      </c>
      <c r="K20" s="215">
        <v>0.49590674618046648</v>
      </c>
      <c r="L20" s="238">
        <v>1.1791958827335078</v>
      </c>
      <c r="M20" s="215">
        <v>0.26963600974191237</v>
      </c>
      <c r="N20" s="215">
        <v>0.3253117500726575</v>
      </c>
      <c r="O20" s="218">
        <f t="shared" si="7"/>
        <v>4.4718350790498222</v>
      </c>
      <c r="P20" s="210">
        <f t="shared" si="7"/>
        <v>1.5026570918504856</v>
      </c>
      <c r="Q20" s="210">
        <f t="shared" si="7"/>
        <v>1.1220593149029987</v>
      </c>
      <c r="R20" s="210">
        <f t="shared" si="7"/>
        <v>2.0382034491044521</v>
      </c>
      <c r="S20" s="210">
        <f t="shared" si="7"/>
        <v>4.3431271765258117</v>
      </c>
      <c r="T20" s="210">
        <f t="shared" si="7"/>
        <v>10.130764308466169</v>
      </c>
      <c r="U20" s="210">
        <f t="shared" si="7"/>
        <v>7.0082075685979515</v>
      </c>
      <c r="V20" s="210">
        <f t="shared" si="7"/>
        <v>3.5164903469765432</v>
      </c>
      <c r="W20" s="210">
        <f t="shared" si="7"/>
        <v>1.2085938592991912</v>
      </c>
      <c r="X20" s="210">
        <f t="shared" si="7"/>
        <v>2.3381380620578605</v>
      </c>
      <c r="Y20" s="210">
        <f t="shared" si="7"/>
        <v>0.52340791550996202</v>
      </c>
      <c r="Z20" s="210">
        <f t="shared" si="7"/>
        <v>0.53946458979493972</v>
      </c>
    </row>
    <row r="21" spans="1:32" x14ac:dyDescent="0.3">
      <c r="A21" s="94"/>
      <c r="B21" s="100" t="s">
        <v>118</v>
      </c>
      <c r="C21" s="226">
        <v>1.0775647064927365</v>
      </c>
      <c r="D21" s="226">
        <v>7.7320384005403975</v>
      </c>
      <c r="E21" s="226">
        <v>1.0491301100249859</v>
      </c>
      <c r="F21" s="216">
        <v>0.55009622761107568</v>
      </c>
      <c r="G21" s="216">
        <v>1.5967822844643313</v>
      </c>
      <c r="H21" s="216">
        <v>1.9438804986530476</v>
      </c>
      <c r="I21" s="224">
        <v>1.1160604066922293</v>
      </c>
      <c r="J21" s="215">
        <v>2.0607017161108705</v>
      </c>
      <c r="K21" s="215">
        <v>1.5283063294771695</v>
      </c>
      <c r="L21" s="238">
        <v>3.5550239960039463</v>
      </c>
      <c r="M21" s="215">
        <v>1.0369719711742347</v>
      </c>
      <c r="N21" s="215">
        <v>2.8917652787098169</v>
      </c>
      <c r="O21" s="218">
        <f t="shared" si="7"/>
        <v>2.7601999936068555</v>
      </c>
      <c r="P21" s="210">
        <f t="shared" si="7"/>
        <v>13.1626946856539</v>
      </c>
      <c r="Q21" s="210">
        <f t="shared" si="7"/>
        <v>1.6410958678356438</v>
      </c>
      <c r="R21" s="210">
        <f t="shared" si="7"/>
        <v>1.444129668775979</v>
      </c>
      <c r="S21" s="210">
        <f t="shared" si="7"/>
        <v>4.191961775933831</v>
      </c>
      <c r="T21" s="210">
        <f t="shared" si="7"/>
        <v>4.2142783411327249</v>
      </c>
      <c r="U21" s="210">
        <f t="shared" si="7"/>
        <v>2.4234474646411002</v>
      </c>
      <c r="V21" s="210">
        <f t="shared" si="7"/>
        <v>5.1650556389925999</v>
      </c>
      <c r="W21" s="210">
        <f t="shared" si="7"/>
        <v>3.7246955383462579</v>
      </c>
      <c r="X21" s="210">
        <f t="shared" si="7"/>
        <v>7.048987397511425</v>
      </c>
      <c r="Y21" s="210">
        <f t="shared" si="7"/>
        <v>2.0129334297524868</v>
      </c>
      <c r="Z21" s="210">
        <f t="shared" si="7"/>
        <v>4.7954153808278308</v>
      </c>
    </row>
    <row r="22" spans="1:32" ht="17.25" thickBot="1" x14ac:dyDescent="0.35">
      <c r="A22" s="98"/>
      <c r="B22" s="227" t="s">
        <v>119</v>
      </c>
      <c r="C22" s="228">
        <v>0</v>
      </c>
      <c r="D22" s="228">
        <v>0</v>
      </c>
      <c r="E22" s="228">
        <v>0</v>
      </c>
      <c r="F22" s="229">
        <v>0</v>
      </c>
      <c r="G22" s="229">
        <v>0</v>
      </c>
      <c r="H22" s="230">
        <v>2.4067761533280951E-2</v>
      </c>
      <c r="I22" s="228">
        <v>2.8931808777688892E-2</v>
      </c>
      <c r="J22" s="228">
        <v>0</v>
      </c>
      <c r="K22" s="228">
        <v>0</v>
      </c>
      <c r="L22" s="228">
        <v>0</v>
      </c>
      <c r="M22" s="228">
        <v>0</v>
      </c>
      <c r="N22" s="228">
        <v>0</v>
      </c>
      <c r="O22" s="231">
        <f t="shared" si="7"/>
        <v>0</v>
      </c>
      <c r="P22" s="232">
        <f t="shared" si="7"/>
        <v>0</v>
      </c>
      <c r="Q22" s="232">
        <f t="shared" si="7"/>
        <v>0</v>
      </c>
      <c r="R22" s="232">
        <f t="shared" si="7"/>
        <v>0</v>
      </c>
      <c r="S22" s="232">
        <f t="shared" si="7"/>
        <v>0</v>
      </c>
      <c r="T22" s="232">
        <f t="shared" si="7"/>
        <v>5.2178231233625132E-2</v>
      </c>
      <c r="U22" s="232">
        <f t="shared" si="7"/>
        <v>6.2823408311362572E-2</v>
      </c>
      <c r="V22" s="232">
        <f t="shared" si="7"/>
        <v>0</v>
      </c>
      <c r="W22" s="232">
        <f t="shared" si="7"/>
        <v>0</v>
      </c>
      <c r="X22" s="232">
        <f t="shared" si="7"/>
        <v>0</v>
      </c>
      <c r="Y22" s="232">
        <f t="shared" si="7"/>
        <v>0</v>
      </c>
      <c r="Z22" s="232">
        <f t="shared" si="7"/>
        <v>0</v>
      </c>
    </row>
    <row r="23" spans="1:32" ht="18.75" x14ac:dyDescent="0.3">
      <c r="A23" s="233" t="s">
        <v>155</v>
      </c>
      <c r="B23" s="103"/>
      <c r="C23" s="103"/>
      <c r="D23" s="100"/>
      <c r="E23" s="100"/>
      <c r="F23" s="100"/>
      <c r="G23" s="100"/>
      <c r="H23" s="100"/>
      <c r="I23" s="100"/>
      <c r="J23" s="234"/>
      <c r="K23" s="234"/>
      <c r="L23" s="234"/>
      <c r="M23" s="234"/>
      <c r="N23" s="234"/>
      <c r="O23" s="234"/>
      <c r="P23" s="234"/>
      <c r="Q23" s="234"/>
      <c r="R23" s="234"/>
      <c r="S23" s="100"/>
      <c r="T23" s="100"/>
      <c r="U23" s="100"/>
      <c r="V23" s="100"/>
      <c r="W23" s="100"/>
      <c r="X23" s="100"/>
      <c r="Y23" s="100"/>
    </row>
    <row r="24" spans="1:32" x14ac:dyDescent="0.3">
      <c r="D24" s="235"/>
      <c r="E24" s="235"/>
      <c r="F24" s="235"/>
      <c r="K24" s="144"/>
      <c r="L24" s="144"/>
      <c r="M24" s="328"/>
      <c r="N24" s="427"/>
      <c r="O24" s="428"/>
      <c r="P24" s="24"/>
      <c r="Q24" s="24"/>
      <c r="R24" s="236"/>
    </row>
    <row r="25" spans="1:32" x14ac:dyDescent="0.3">
      <c r="D25" s="85"/>
      <c r="E25" s="144"/>
      <c r="F25" s="144"/>
      <c r="J25" s="238"/>
      <c r="K25" s="144"/>
      <c r="L25" s="144"/>
      <c r="M25" s="311"/>
      <c r="N25" s="311"/>
      <c r="O25" s="24"/>
      <c r="P25" s="24"/>
      <c r="Q25" s="24"/>
    </row>
    <row r="26" spans="1:32" x14ac:dyDescent="0.3">
      <c r="C26" s="237"/>
      <c r="D26" s="237"/>
      <c r="E26" s="237"/>
      <c r="F26" s="237"/>
      <c r="G26" s="238"/>
      <c r="H26" s="238"/>
      <c r="I26" s="238"/>
      <c r="J26" s="238"/>
      <c r="K26" s="144"/>
      <c r="L26" s="144"/>
      <c r="M26" s="311"/>
      <c r="N26" s="311"/>
      <c r="O26" s="24"/>
      <c r="P26" s="24"/>
      <c r="Q26" s="24"/>
    </row>
    <row r="27" spans="1:32" x14ac:dyDescent="0.3">
      <c r="C27" s="237"/>
      <c r="D27" s="237"/>
      <c r="E27" s="237"/>
      <c r="F27" s="237"/>
      <c r="G27" s="238"/>
      <c r="H27" s="238"/>
      <c r="I27" s="238"/>
      <c r="J27" s="238"/>
      <c r="K27" s="144"/>
      <c r="L27" s="144"/>
      <c r="M27" s="144"/>
      <c r="N27" s="144"/>
      <c r="O27" s="144"/>
    </row>
    <row r="28" spans="1:32" x14ac:dyDescent="0.3">
      <c r="C28" s="237"/>
      <c r="D28" s="237"/>
      <c r="E28" s="238"/>
      <c r="F28" s="238"/>
      <c r="I28" s="144"/>
      <c r="J28" s="144"/>
      <c r="O28" s="21"/>
      <c r="P28" s="21"/>
      <c r="Q28" s="21"/>
      <c r="R28" s="21"/>
    </row>
    <row r="29" spans="1:32" x14ac:dyDescent="0.3">
      <c r="C29" s="237"/>
      <c r="D29" s="237"/>
      <c r="E29" s="238"/>
      <c r="F29" s="238"/>
      <c r="O29" s="21"/>
      <c r="P29" s="21"/>
      <c r="Q29" s="21"/>
      <c r="R29" s="21"/>
    </row>
    <row r="30" spans="1:32" x14ac:dyDescent="0.3">
      <c r="C30" s="237"/>
      <c r="D30" s="237"/>
      <c r="E30" s="238"/>
      <c r="F30" s="238"/>
      <c r="O30" s="21"/>
      <c r="P30" s="21"/>
      <c r="Q30" s="21"/>
      <c r="R30" s="21"/>
    </row>
    <row r="31" spans="1:32" x14ac:dyDescent="0.3">
      <c r="O31" s="21"/>
      <c r="P31" s="21"/>
      <c r="Q31" s="21"/>
      <c r="R31" s="21"/>
    </row>
    <row r="32" spans="1:32" x14ac:dyDescent="0.3">
      <c r="O32" s="21"/>
      <c r="P32" s="21"/>
      <c r="Q32" s="21"/>
      <c r="R32" s="21"/>
    </row>
  </sheetData>
  <mergeCells count="1">
    <mergeCell ref="C3:I3"/>
  </mergeCells>
  <pageMargins left="0.7" right="0.7" top="0.75" bottom="0.75" header="0.3" footer="0.3"/>
  <pageSetup orientation="portrait" r:id="rId1"/>
  <ignoredErrors>
    <ignoredError sqref="Q11:Q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3" t="s">
        <v>30</v>
      </c>
    </row>
    <row r="2" spans="1:6" ht="79.5" thickBot="1" x14ac:dyDescent="0.3">
      <c r="A2" s="4" t="s">
        <v>31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32</v>
      </c>
    </row>
    <row r="3" spans="1:6" ht="79.5" thickBot="1" x14ac:dyDescent="0.3">
      <c r="A3" s="4" t="s">
        <v>33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34</v>
      </c>
    </row>
    <row r="4" spans="1:6" ht="79.5" thickBot="1" x14ac:dyDescent="0.3">
      <c r="A4" s="4" t="s">
        <v>35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36</v>
      </c>
    </row>
    <row r="5" spans="1:6" ht="79.5" thickBot="1" x14ac:dyDescent="0.3">
      <c r="A5" s="4" t="s">
        <v>37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36</v>
      </c>
    </row>
    <row r="6" spans="1:6" ht="15.75" thickBot="1" x14ac:dyDescent="0.3">
      <c r="A6" s="14" t="s">
        <v>38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Z312"/>
  <sheetViews>
    <sheetView topLeftCell="A4" zoomScaleNormal="100" workbookViewId="0">
      <selection activeCell="I31" sqref="I31"/>
    </sheetView>
  </sheetViews>
  <sheetFormatPr defaultRowHeight="15.75" x14ac:dyDescent="0.25"/>
  <cols>
    <col min="1" max="1" width="33.140625" style="26" customWidth="1"/>
    <col min="2" max="6" width="8.85546875" style="26" bestFit="1" customWidth="1"/>
    <col min="7" max="9" width="8.85546875" style="26" customWidth="1"/>
    <col min="10" max="10" width="9.140625" style="26"/>
    <col min="11" max="11" width="10.5703125" style="26" bestFit="1" customWidth="1"/>
    <col min="12" max="13" width="10.5703125" style="26" customWidth="1"/>
    <col min="14" max="14" width="15.28515625" style="26" customWidth="1"/>
    <col min="15" max="16" width="17" style="26" bestFit="1" customWidth="1"/>
    <col min="17" max="17" width="17.28515625" style="55" customWidth="1"/>
    <col min="18" max="26" width="9.140625" style="55"/>
    <col min="27" max="16384" width="9.140625" style="26"/>
  </cols>
  <sheetData>
    <row r="1" spans="1:26" x14ac:dyDescent="0.25">
      <c r="A1" s="25" t="s">
        <v>77</v>
      </c>
    </row>
    <row r="3" spans="1:26" x14ac:dyDescent="0.25">
      <c r="A3" s="27" t="s">
        <v>185</v>
      </c>
    </row>
    <row r="5" spans="1:26" x14ac:dyDescent="0.25">
      <c r="B5" s="28"/>
      <c r="C5" s="28"/>
      <c r="D5" s="425" t="s">
        <v>93</v>
      </c>
      <c r="E5" s="425"/>
      <c r="F5" s="29"/>
      <c r="G5" s="29"/>
      <c r="H5" s="29"/>
      <c r="I5" s="29"/>
      <c r="N5" s="30"/>
    </row>
    <row r="6" spans="1:26" x14ac:dyDescent="0.25">
      <c r="A6" s="31" t="s">
        <v>79</v>
      </c>
      <c r="B6" s="32" t="s">
        <v>39</v>
      </c>
      <c r="C6" s="32" t="s">
        <v>40</v>
      </c>
      <c r="D6" s="32" t="s">
        <v>41</v>
      </c>
      <c r="E6" s="32" t="s">
        <v>42</v>
      </c>
      <c r="F6" s="32" t="s">
        <v>45</v>
      </c>
      <c r="G6" s="33" t="s">
        <v>51</v>
      </c>
      <c r="H6" s="33" t="s">
        <v>120</v>
      </c>
      <c r="I6" s="33" t="s">
        <v>123</v>
      </c>
      <c r="J6" s="34" t="s">
        <v>139</v>
      </c>
      <c r="K6" s="34" t="s">
        <v>160</v>
      </c>
      <c r="L6" s="34" t="s">
        <v>165</v>
      </c>
      <c r="M6" s="34" t="s">
        <v>184</v>
      </c>
      <c r="N6" s="35" t="s">
        <v>187</v>
      </c>
      <c r="O6" s="36" t="s">
        <v>188</v>
      </c>
      <c r="P6" s="36" t="s">
        <v>189</v>
      </c>
      <c r="R6" s="41"/>
      <c r="S6" s="388"/>
      <c r="T6" s="388"/>
      <c r="U6" s="388"/>
      <c r="V6" s="388"/>
      <c r="W6" s="388"/>
      <c r="X6" s="388"/>
      <c r="Y6" s="388"/>
    </row>
    <row r="7" spans="1:26" x14ac:dyDescent="0.25">
      <c r="A7" s="31" t="s">
        <v>80</v>
      </c>
      <c r="B7" s="37">
        <v>92.155283489475252</v>
      </c>
      <c r="C7" s="37">
        <v>104.73945905606624</v>
      </c>
      <c r="D7" s="37">
        <v>129.94642316139922</v>
      </c>
      <c r="E7" s="37">
        <v>124.74735184815792</v>
      </c>
      <c r="F7" s="37">
        <v>100.64483811658162</v>
      </c>
      <c r="G7" s="37">
        <v>93.892010628830405</v>
      </c>
      <c r="H7" s="37">
        <v>114.23969537181043</v>
      </c>
      <c r="I7" s="37">
        <v>97.026038922193052</v>
      </c>
      <c r="J7" s="38">
        <v>91.794880892676019</v>
      </c>
      <c r="K7" s="38">
        <v>92.23733468302774</v>
      </c>
      <c r="L7" s="38">
        <v>112.53566060767653</v>
      </c>
      <c r="M7" s="38">
        <v>109.5031215530018</v>
      </c>
      <c r="N7" s="39">
        <f>M7/M$7*100</f>
        <v>100</v>
      </c>
      <c r="O7" s="40">
        <f>M7/L7-1</f>
        <v>-2.6947360848103119E-2</v>
      </c>
      <c r="P7" s="40">
        <f>M7/I7-1</f>
        <v>0.1285951974275108</v>
      </c>
      <c r="R7" s="242"/>
      <c r="S7" s="242"/>
      <c r="T7" s="242"/>
      <c r="U7" s="242"/>
      <c r="V7" s="242"/>
      <c r="W7" s="242"/>
      <c r="X7" s="242"/>
      <c r="Y7" s="242"/>
    </row>
    <row r="8" spans="1:26" s="48" customFormat="1" x14ac:dyDescent="0.25">
      <c r="A8" s="41"/>
      <c r="B8" s="42"/>
      <c r="C8" s="42"/>
      <c r="D8" s="42"/>
      <c r="E8" s="42"/>
      <c r="F8" s="42"/>
      <c r="G8" s="43"/>
      <c r="H8" s="42"/>
      <c r="I8" s="42"/>
      <c r="J8" s="44"/>
      <c r="K8" s="44"/>
      <c r="L8" s="44"/>
      <c r="M8" s="44"/>
      <c r="N8" s="45"/>
      <c r="O8" s="46"/>
      <c r="P8" s="47"/>
      <c r="Q8" s="55"/>
      <c r="R8" s="242"/>
      <c r="S8" s="242"/>
      <c r="T8" s="242"/>
      <c r="U8" s="242"/>
      <c r="V8" s="242"/>
      <c r="W8" s="242"/>
      <c r="X8" s="242"/>
      <c r="Y8" s="242"/>
      <c r="Z8" s="55"/>
    </row>
    <row r="9" spans="1:26" s="48" customFormat="1" x14ac:dyDescent="0.25">
      <c r="A9" s="26" t="s">
        <v>54</v>
      </c>
      <c r="B9" s="49">
        <v>1.6254499495997627</v>
      </c>
      <c r="C9" s="49">
        <v>2.3512813636230137</v>
      </c>
      <c r="D9" s="49">
        <v>2.2153167945177459</v>
      </c>
      <c r="E9" s="49">
        <v>4.8700112335631118</v>
      </c>
      <c r="F9" s="49">
        <v>12.596459420868129</v>
      </c>
      <c r="G9" s="49">
        <v>4.4575703277584466</v>
      </c>
      <c r="H9" s="49">
        <v>8.791504819177403</v>
      </c>
      <c r="I9" s="49">
        <v>8.2191686660892156</v>
      </c>
      <c r="J9" s="49">
        <v>13.736985067396397</v>
      </c>
      <c r="K9" s="49">
        <v>16.139132635738967</v>
      </c>
      <c r="L9" s="49">
        <v>29.372173863934805</v>
      </c>
      <c r="M9" s="46">
        <v>26.724873517172327</v>
      </c>
      <c r="N9" s="45">
        <f t="shared" ref="N9:N28" si="0">M9/M$7*100</f>
        <v>24.405581446586368</v>
      </c>
      <c r="O9" s="50">
        <f t="shared" ref="O9:O28" si="1">M9/L9-1</f>
        <v>-9.0129534130703792E-2</v>
      </c>
      <c r="P9" s="50">
        <f t="shared" ref="P9:P28" si="2">M9/I9-1</f>
        <v>2.2515300029593335</v>
      </c>
      <c r="Q9" s="55"/>
      <c r="R9" s="242"/>
      <c r="S9" s="242"/>
      <c r="T9" s="242"/>
      <c r="U9" s="242"/>
      <c r="V9" s="242"/>
      <c r="W9" s="242"/>
      <c r="X9" s="242"/>
      <c r="Y9" s="242"/>
      <c r="Z9" s="55"/>
    </row>
    <row r="10" spans="1:26" s="48" customFormat="1" x14ac:dyDescent="0.25">
      <c r="A10" s="26" t="s">
        <v>55</v>
      </c>
      <c r="B10" s="49">
        <v>19.476634958493921</v>
      </c>
      <c r="C10" s="49">
        <v>18.405885284443009</v>
      </c>
      <c r="D10" s="49">
        <v>12.475547481699031</v>
      </c>
      <c r="E10" s="49">
        <v>16.937108802062212</v>
      </c>
      <c r="F10" s="49">
        <v>21.293302445350129</v>
      </c>
      <c r="G10" s="49">
        <v>20.806598713379724</v>
      </c>
      <c r="H10" s="49">
        <v>16.044090521640783</v>
      </c>
      <c r="I10" s="49">
        <v>22.153845968222175</v>
      </c>
      <c r="J10" s="49">
        <v>27.336616044697013</v>
      </c>
      <c r="K10" s="49">
        <v>26.845637078622062</v>
      </c>
      <c r="L10" s="49">
        <v>14.482523988496599</v>
      </c>
      <c r="M10" s="46">
        <v>21.53898380219049</v>
      </c>
      <c r="N10" s="45">
        <f t="shared" si="0"/>
        <v>19.669744110230841</v>
      </c>
      <c r="O10" s="50">
        <f t="shared" si="1"/>
        <v>0.48723964270998654</v>
      </c>
      <c r="P10" s="50">
        <f t="shared" si="2"/>
        <v>-2.7754195227034262E-2</v>
      </c>
      <c r="Q10" s="55"/>
      <c r="R10" s="242"/>
      <c r="S10" s="242"/>
      <c r="T10" s="242"/>
      <c r="U10" s="242"/>
      <c r="V10" s="242"/>
      <c r="W10" s="242"/>
      <c r="X10" s="242"/>
      <c r="Y10" s="242"/>
      <c r="Z10" s="55"/>
    </row>
    <row r="11" spans="1:26" s="48" customFormat="1" x14ac:dyDescent="0.25">
      <c r="A11" s="26" t="s">
        <v>64</v>
      </c>
      <c r="B11" s="49">
        <v>15.721800745627037</v>
      </c>
      <c r="C11" s="49">
        <v>20.017166507092718</v>
      </c>
      <c r="D11" s="49">
        <v>25.138785126901329</v>
      </c>
      <c r="E11" s="49">
        <v>15.116471007356775</v>
      </c>
      <c r="F11" s="49">
        <v>6.4810733719041238</v>
      </c>
      <c r="G11" s="49">
        <v>11.851568917667526</v>
      </c>
      <c r="H11" s="49">
        <v>17.941591714711318</v>
      </c>
      <c r="I11" s="49">
        <v>16.585509029883067</v>
      </c>
      <c r="J11" s="49">
        <v>11.887365673158662</v>
      </c>
      <c r="K11" s="49">
        <v>9.6785421653019927</v>
      </c>
      <c r="L11" s="49">
        <v>15.400501417916301</v>
      </c>
      <c r="M11" s="46">
        <v>17.206309606238612</v>
      </c>
      <c r="N11" s="45">
        <f t="shared" si="0"/>
        <v>15.713076816637047</v>
      </c>
      <c r="O11" s="50">
        <f t="shared" si="1"/>
        <v>0.11725645414515595</v>
      </c>
      <c r="P11" s="50">
        <f t="shared" si="2"/>
        <v>3.7430299862187821E-2</v>
      </c>
      <c r="Q11" s="55"/>
      <c r="R11" s="242"/>
      <c r="S11" s="242"/>
      <c r="T11" s="242"/>
      <c r="U11" s="242"/>
      <c r="V11" s="242"/>
      <c r="W11" s="242"/>
      <c r="X11" s="242"/>
      <c r="Y11" s="242"/>
      <c r="Z11" s="55"/>
    </row>
    <row r="12" spans="1:26" s="48" customFormat="1" x14ac:dyDescent="0.25">
      <c r="A12" s="26" t="s">
        <v>53</v>
      </c>
      <c r="B12" s="49">
        <v>12.880034562703823</v>
      </c>
      <c r="C12" s="49">
        <v>12.847709646391964</v>
      </c>
      <c r="D12" s="49">
        <v>14.738883461505869</v>
      </c>
      <c r="E12" s="49">
        <v>19.531883809578289</v>
      </c>
      <c r="F12" s="49">
        <v>14.721603774802634</v>
      </c>
      <c r="G12" s="49">
        <v>13.219039975558424</v>
      </c>
      <c r="H12" s="49">
        <v>20.781916793743623</v>
      </c>
      <c r="I12" s="49">
        <v>11.116641324612928</v>
      </c>
      <c r="J12" s="49">
        <v>10.309002696114568</v>
      </c>
      <c r="K12" s="49">
        <v>10.5606819665123</v>
      </c>
      <c r="L12" s="49">
        <v>12.130407732873362</v>
      </c>
      <c r="M12" s="46">
        <v>10.791135325598631</v>
      </c>
      <c r="N12" s="45">
        <f t="shared" si="0"/>
        <v>9.8546371761425036</v>
      </c>
      <c r="O12" s="50">
        <f t="shared" si="1"/>
        <v>-0.11040621525402705</v>
      </c>
      <c r="P12" s="50">
        <f t="shared" si="2"/>
        <v>-2.928096621176457E-2</v>
      </c>
      <c r="Q12" s="55"/>
      <c r="R12" s="242"/>
      <c r="S12" s="242"/>
      <c r="T12" s="242"/>
      <c r="U12" s="242"/>
      <c r="V12" s="242"/>
      <c r="W12" s="242"/>
      <c r="X12" s="242"/>
      <c r="Y12" s="242"/>
      <c r="Z12" s="55"/>
    </row>
    <row r="13" spans="1:26" s="48" customFormat="1" x14ac:dyDescent="0.25">
      <c r="A13" s="26" t="s">
        <v>76</v>
      </c>
      <c r="B13" s="49">
        <v>2.3766583397568928</v>
      </c>
      <c r="C13" s="49">
        <v>5.134315228053687</v>
      </c>
      <c r="D13" s="49">
        <v>8.4665915384502988</v>
      </c>
      <c r="E13" s="49">
        <v>14.721812282048312</v>
      </c>
      <c r="F13" s="49">
        <v>4.7475267734488558</v>
      </c>
      <c r="G13" s="49">
        <v>5.7003470591536649</v>
      </c>
      <c r="H13" s="49">
        <v>9.1014186089073394</v>
      </c>
      <c r="I13" s="49">
        <v>4.2630069415872676</v>
      </c>
      <c r="J13" s="49">
        <v>3.4260868426777109</v>
      </c>
      <c r="K13" s="49">
        <v>2.8869867656675345</v>
      </c>
      <c r="L13" s="49">
        <v>5.4011544002800962</v>
      </c>
      <c r="M13" s="46">
        <v>6.7339362748990794</v>
      </c>
      <c r="N13" s="45">
        <f t="shared" si="0"/>
        <v>6.1495381861235012</v>
      </c>
      <c r="O13" s="50">
        <f t="shared" si="1"/>
        <v>0.24675870672200495</v>
      </c>
      <c r="P13" s="50">
        <f t="shared" si="2"/>
        <v>0.5796212314849758</v>
      </c>
      <c r="Q13" s="55"/>
      <c r="R13" s="242"/>
      <c r="S13" s="242"/>
      <c r="T13" s="242"/>
      <c r="U13" s="242"/>
      <c r="V13" s="242"/>
      <c r="W13" s="242"/>
      <c r="X13" s="242"/>
      <c r="Y13" s="242"/>
      <c r="Z13" s="55"/>
    </row>
    <row r="14" spans="1:26" s="48" customFormat="1" x14ac:dyDescent="0.25">
      <c r="A14" s="26" t="s">
        <v>75</v>
      </c>
      <c r="B14" s="49">
        <v>3.290440370589979</v>
      </c>
      <c r="C14" s="49">
        <v>4.085509054597785</v>
      </c>
      <c r="D14" s="49">
        <v>5.4399954075892403</v>
      </c>
      <c r="E14" s="49">
        <v>5.3512327709552228</v>
      </c>
      <c r="F14" s="49">
        <v>4.4047669963234242</v>
      </c>
      <c r="G14" s="49">
        <v>4.2704867156807724</v>
      </c>
      <c r="H14" s="49">
        <v>5.9313492055391572</v>
      </c>
      <c r="I14" s="49">
        <v>4.8318748768406241</v>
      </c>
      <c r="J14" s="49">
        <v>3.7797525072371436</v>
      </c>
      <c r="K14" s="49">
        <v>6.3550883789772197</v>
      </c>
      <c r="L14" s="49">
        <v>6.0776313741758985</v>
      </c>
      <c r="M14" s="46">
        <v>3.9990364448167486</v>
      </c>
      <c r="N14" s="45">
        <f t="shared" si="0"/>
        <v>3.6519839691338216</v>
      </c>
      <c r="O14" s="50">
        <f t="shared" si="1"/>
        <v>-0.34200740410008801</v>
      </c>
      <c r="P14" s="50">
        <f t="shared" si="2"/>
        <v>-0.17236341032250324</v>
      </c>
      <c r="Q14" s="55"/>
      <c r="R14" s="242"/>
      <c r="S14" s="242"/>
      <c r="T14" s="242"/>
      <c r="U14" s="242"/>
      <c r="V14" s="242"/>
      <c r="W14" s="242"/>
      <c r="X14" s="242"/>
      <c r="Y14" s="242"/>
      <c r="Z14" s="55"/>
    </row>
    <row r="15" spans="1:26" s="48" customFormat="1" x14ac:dyDescent="0.25">
      <c r="A15" s="26" t="s">
        <v>70</v>
      </c>
      <c r="B15" s="49">
        <v>2.5418557782389564</v>
      </c>
      <c r="C15" s="49">
        <v>2.0235818996152601</v>
      </c>
      <c r="D15" s="49">
        <v>1.1569843261882844</v>
      </c>
      <c r="E15" s="49">
        <v>3.6013931153333725</v>
      </c>
      <c r="F15" s="49">
        <v>2.7169832345313081</v>
      </c>
      <c r="G15" s="49">
        <v>5.3141031513076653</v>
      </c>
      <c r="H15" s="49">
        <v>5.6263579652975091</v>
      </c>
      <c r="I15" s="49">
        <v>4.6143652852966657</v>
      </c>
      <c r="J15" s="49">
        <v>2.3740008955349476</v>
      </c>
      <c r="K15" s="49">
        <v>3.3297648443197354</v>
      </c>
      <c r="L15" s="49">
        <v>2.0553658629006355</v>
      </c>
      <c r="M15" s="46">
        <v>3.88973253530621</v>
      </c>
      <c r="N15" s="45">
        <f t="shared" si="0"/>
        <v>3.5521658927535671</v>
      </c>
      <c r="O15" s="50">
        <f t="shared" si="1"/>
        <v>0.89247695776012548</v>
      </c>
      <c r="P15" s="50">
        <f t="shared" si="2"/>
        <v>-0.1570384452005662</v>
      </c>
      <c r="Q15" s="55"/>
      <c r="R15" s="242"/>
      <c r="S15" s="242"/>
      <c r="T15" s="242"/>
      <c r="U15" s="242"/>
      <c r="V15" s="242"/>
      <c r="W15" s="242"/>
      <c r="X15" s="242"/>
      <c r="Y15" s="242"/>
      <c r="Z15" s="55"/>
    </row>
    <row r="16" spans="1:26" s="48" customFormat="1" x14ac:dyDescent="0.25">
      <c r="A16" s="26" t="s">
        <v>73</v>
      </c>
      <c r="B16" s="49">
        <v>6.1053496190335013</v>
      </c>
      <c r="C16" s="49">
        <v>5.6097811624423617</v>
      </c>
      <c r="D16" s="49">
        <v>4.4175677303876446</v>
      </c>
      <c r="E16" s="49">
        <v>1.7168078506053408</v>
      </c>
      <c r="F16" s="49">
        <v>1.5024873842163764</v>
      </c>
      <c r="G16" s="49">
        <v>0.99701677938040179</v>
      </c>
      <c r="H16" s="49">
        <v>0.90833436594852557</v>
      </c>
      <c r="I16" s="49">
        <v>1.8214752936877436</v>
      </c>
      <c r="J16" s="49">
        <v>0.92443992282798515</v>
      </c>
      <c r="K16" s="49">
        <v>1.8796176629321932</v>
      </c>
      <c r="L16" s="49">
        <v>1.4537718368029793</v>
      </c>
      <c r="M16" s="46">
        <v>3.0660584414487517</v>
      </c>
      <c r="N16" s="45">
        <f t="shared" si="0"/>
        <v>2.7999735514066741</v>
      </c>
      <c r="O16" s="50">
        <f t="shared" si="1"/>
        <v>1.1090368954948162</v>
      </c>
      <c r="P16" s="50">
        <f t="shared" si="2"/>
        <v>0.68328302452087364</v>
      </c>
      <c r="Q16" s="55"/>
      <c r="R16" s="242"/>
      <c r="S16" s="242"/>
      <c r="T16" s="242"/>
      <c r="U16" s="242"/>
      <c r="V16" s="242"/>
      <c r="W16" s="242"/>
      <c r="X16" s="242"/>
      <c r="Y16" s="242"/>
      <c r="Z16" s="55"/>
    </row>
    <row r="17" spans="1:26" s="48" customFormat="1" x14ac:dyDescent="0.25">
      <c r="A17" s="26" t="s">
        <v>63</v>
      </c>
      <c r="B17" s="49">
        <v>3.0350986718055144</v>
      </c>
      <c r="C17" s="49">
        <v>5.4829115554054457</v>
      </c>
      <c r="D17" s="49">
        <v>7.8020846783266853</v>
      </c>
      <c r="E17" s="49">
        <v>4.4813516089323988</v>
      </c>
      <c r="F17" s="49">
        <v>3.1382645837489669</v>
      </c>
      <c r="G17" s="49">
        <v>6.5745155615108315</v>
      </c>
      <c r="H17" s="49">
        <v>4.8754749937932749</v>
      </c>
      <c r="I17" s="49">
        <v>4.9548556815721092</v>
      </c>
      <c r="J17" s="49">
        <v>2.5020901847518178</v>
      </c>
      <c r="K17" s="49">
        <v>2.7251701183106323</v>
      </c>
      <c r="L17" s="49">
        <v>5.3691880698932328</v>
      </c>
      <c r="M17" s="46">
        <v>2.7462984151436052</v>
      </c>
      <c r="N17" s="45">
        <f t="shared" si="0"/>
        <v>2.5079635869689239</v>
      </c>
      <c r="O17" s="50">
        <f t="shared" si="1"/>
        <v>-0.48850768879879902</v>
      </c>
      <c r="P17" s="50">
        <f t="shared" si="2"/>
        <v>-0.44573594234893199</v>
      </c>
      <c r="Q17" s="55"/>
      <c r="R17" s="242"/>
      <c r="S17" s="242"/>
      <c r="T17" s="242"/>
      <c r="U17" s="242"/>
      <c r="V17" s="242"/>
      <c r="W17" s="242"/>
      <c r="X17" s="242"/>
      <c r="Y17" s="242"/>
      <c r="Z17" s="55"/>
    </row>
    <row r="18" spans="1:26" s="48" customFormat="1" x14ac:dyDescent="0.25">
      <c r="A18" s="26" t="s">
        <v>61</v>
      </c>
      <c r="B18" s="49">
        <v>1.7505619226208122</v>
      </c>
      <c r="C18" s="49">
        <v>2.8704525008076596</v>
      </c>
      <c r="D18" s="49">
        <v>2.4964226332938821</v>
      </c>
      <c r="E18" s="49">
        <v>3.018498089845334</v>
      </c>
      <c r="F18" s="49">
        <v>2.8116533160429786</v>
      </c>
      <c r="G18" s="49">
        <v>2.9126549163766979</v>
      </c>
      <c r="H18" s="49">
        <v>1.6475223924857245</v>
      </c>
      <c r="I18" s="49">
        <v>1.8866933696946731</v>
      </c>
      <c r="J18" s="49">
        <v>4.5728000961762945</v>
      </c>
      <c r="K18" s="49">
        <v>2.1317307730326398</v>
      </c>
      <c r="L18" s="49">
        <v>4.7467761065803158</v>
      </c>
      <c r="M18" s="46">
        <v>1.5076911741546977</v>
      </c>
      <c r="N18" s="45">
        <f t="shared" si="0"/>
        <v>1.3768476667808447</v>
      </c>
      <c r="O18" s="50">
        <f t="shared" si="1"/>
        <v>-0.68237575560713093</v>
      </c>
      <c r="P18" s="50">
        <f t="shared" si="2"/>
        <v>-0.20088171275086952</v>
      </c>
      <c r="Q18" s="55"/>
      <c r="R18" s="242"/>
      <c r="S18" s="242"/>
      <c r="T18" s="242"/>
      <c r="U18" s="242"/>
      <c r="V18" s="242"/>
      <c r="W18" s="242"/>
      <c r="X18" s="242"/>
      <c r="Y18" s="242"/>
      <c r="Z18" s="55"/>
    </row>
    <row r="19" spans="1:26" s="48" customFormat="1" x14ac:dyDescent="0.25">
      <c r="A19" s="30" t="s">
        <v>56</v>
      </c>
      <c r="B19" s="49">
        <v>0.29198163504298841</v>
      </c>
      <c r="C19" s="49">
        <v>0.65499784134629513</v>
      </c>
      <c r="D19" s="49">
        <v>5.3965259471938518</v>
      </c>
      <c r="E19" s="49">
        <v>2.1331761223425825</v>
      </c>
      <c r="F19" s="49">
        <v>0.6268159888277709</v>
      </c>
      <c r="G19" s="49">
        <v>1.1788979837804467</v>
      </c>
      <c r="H19" s="49">
        <v>2.5472005930870876</v>
      </c>
      <c r="I19" s="49">
        <v>2.1561590583044605</v>
      </c>
      <c r="J19" s="49">
        <v>0.2657124369244615</v>
      </c>
      <c r="K19" s="49">
        <v>0.27516676183990846</v>
      </c>
      <c r="L19" s="49">
        <v>2.9987140829644692</v>
      </c>
      <c r="M19" s="46">
        <v>1.3101516123646808</v>
      </c>
      <c r="N19" s="45">
        <f t="shared" si="0"/>
        <v>1.1964513831055856</v>
      </c>
      <c r="O19" s="50">
        <f t="shared" si="1"/>
        <v>-0.56309552157453746</v>
      </c>
      <c r="P19" s="50">
        <f t="shared" si="2"/>
        <v>-0.39236782772651979</v>
      </c>
      <c r="Q19" s="55"/>
      <c r="R19" s="242"/>
      <c r="S19" s="242"/>
      <c r="T19" s="242"/>
      <c r="U19" s="242"/>
      <c r="V19" s="242"/>
      <c r="W19" s="242"/>
      <c r="X19" s="242"/>
      <c r="Y19" s="242"/>
      <c r="Z19" s="55"/>
    </row>
    <row r="20" spans="1:26" s="48" customFormat="1" x14ac:dyDescent="0.25">
      <c r="A20" s="26" t="s">
        <v>166</v>
      </c>
      <c r="B20" s="49">
        <v>0</v>
      </c>
      <c r="C20" s="49">
        <v>0</v>
      </c>
      <c r="D20" s="49">
        <v>0</v>
      </c>
      <c r="E20" s="49">
        <v>0</v>
      </c>
      <c r="F20" s="49">
        <v>0.12325850710495738</v>
      </c>
      <c r="G20" s="49">
        <v>0</v>
      </c>
      <c r="H20" s="49">
        <v>0.1774817231643363</v>
      </c>
      <c r="I20" s="49">
        <v>0.29400792147255544</v>
      </c>
      <c r="J20" s="49">
        <v>0.15430211225690449</v>
      </c>
      <c r="K20" s="49">
        <v>5.8487485963493964E-2</v>
      </c>
      <c r="L20" s="49">
        <v>0.78318288440663786</v>
      </c>
      <c r="M20" s="46">
        <v>1.0644251513875724</v>
      </c>
      <c r="N20" s="45">
        <f t="shared" si="0"/>
        <v>0.97205005326936578</v>
      </c>
      <c r="O20" s="50">
        <f t="shared" si="1"/>
        <v>0.35910165119863646</v>
      </c>
      <c r="P20" s="50">
        <f t="shared" si="2"/>
        <v>2.6203961650296304</v>
      </c>
      <c r="Q20" s="55"/>
      <c r="R20" s="242"/>
      <c r="S20" s="242"/>
      <c r="T20" s="242"/>
      <c r="U20" s="242"/>
      <c r="V20" s="242"/>
      <c r="W20" s="242"/>
      <c r="X20" s="242"/>
      <c r="Y20" s="242"/>
      <c r="Z20" s="55"/>
    </row>
    <row r="21" spans="1:26" s="48" customFormat="1" x14ac:dyDescent="0.25">
      <c r="A21" s="26" t="s">
        <v>59</v>
      </c>
      <c r="B21" s="49">
        <v>2.7458593225615178</v>
      </c>
      <c r="C21" s="49">
        <v>2.1601709683103762</v>
      </c>
      <c r="D21" s="49">
        <v>6.5604168968570553</v>
      </c>
      <c r="E21" s="49">
        <v>5.4358093740948847</v>
      </c>
      <c r="F21" s="49">
        <v>3.3701211032576164</v>
      </c>
      <c r="G21" s="49">
        <v>4.6859525241328992</v>
      </c>
      <c r="H21" s="49">
        <v>1.69106696504924</v>
      </c>
      <c r="I21" s="49">
        <v>3.0738429812689474</v>
      </c>
      <c r="J21" s="49">
        <v>0.70061923144496197</v>
      </c>
      <c r="K21" s="49">
        <v>2.0359499908551517</v>
      </c>
      <c r="L21" s="49">
        <v>1.2319695921867728</v>
      </c>
      <c r="M21" s="46">
        <v>0.86308291018974792</v>
      </c>
      <c r="N21" s="45">
        <f t="shared" si="0"/>
        <v>0.78818110200812652</v>
      </c>
      <c r="O21" s="50">
        <f t="shared" si="1"/>
        <v>-0.29942839850636493</v>
      </c>
      <c r="P21" s="50">
        <f t="shared" si="2"/>
        <v>-0.71921698165810377</v>
      </c>
      <c r="Q21" s="55"/>
      <c r="R21" s="242"/>
      <c r="S21" s="242"/>
      <c r="T21" s="242"/>
      <c r="U21" s="242"/>
      <c r="V21" s="242"/>
      <c r="W21" s="242"/>
      <c r="X21" s="242"/>
      <c r="Y21" s="242"/>
      <c r="Z21" s="55"/>
    </row>
    <row r="22" spans="1:26" s="48" customFormat="1" x14ac:dyDescent="0.25">
      <c r="A22" s="26" t="s">
        <v>57</v>
      </c>
      <c r="B22" s="49">
        <v>2.1592102712718648</v>
      </c>
      <c r="C22" s="49">
        <v>2.0856795471232634</v>
      </c>
      <c r="D22" s="49">
        <v>5.2433097206417401</v>
      </c>
      <c r="E22" s="49">
        <v>1.9717781280773912</v>
      </c>
      <c r="F22" s="49">
        <v>1.8835905862570181</v>
      </c>
      <c r="G22" s="49">
        <v>1.6927840217757322</v>
      </c>
      <c r="H22" s="49">
        <v>1.4893370773771757</v>
      </c>
      <c r="I22" s="49">
        <v>1.69377198015916</v>
      </c>
      <c r="J22" s="49">
        <v>3.2154565899904224</v>
      </c>
      <c r="K22" s="49">
        <v>2.3653700881248891</v>
      </c>
      <c r="L22" s="49">
        <v>0.82733272707056116</v>
      </c>
      <c r="M22" s="46">
        <v>0.75298885239626911</v>
      </c>
      <c r="N22" s="45">
        <f t="shared" si="0"/>
        <v>0.68764144959265538</v>
      </c>
      <c r="O22" s="50">
        <f t="shared" si="1"/>
        <v>-8.9859704858443745E-2</v>
      </c>
      <c r="P22" s="50">
        <f t="shared" si="2"/>
        <v>-0.55543670504839004</v>
      </c>
      <c r="Q22" s="55"/>
      <c r="R22" s="242"/>
      <c r="S22" s="242"/>
      <c r="T22" s="242"/>
      <c r="U22" s="242"/>
      <c r="V22" s="242"/>
      <c r="W22" s="242"/>
      <c r="X22" s="242"/>
      <c r="Y22" s="242"/>
      <c r="Z22" s="55"/>
    </row>
    <row r="23" spans="1:26" s="48" customFormat="1" x14ac:dyDescent="0.25">
      <c r="A23" s="30" t="s">
        <v>191</v>
      </c>
      <c r="B23" s="49">
        <v>2.9874515690026437E-4</v>
      </c>
      <c r="C23" s="49">
        <v>0</v>
      </c>
      <c r="D23" s="49">
        <v>0</v>
      </c>
      <c r="E23" s="49">
        <v>0.95191159562752248</v>
      </c>
      <c r="F23" s="49">
        <v>4.3130914785786514</v>
      </c>
      <c r="G23" s="49">
        <v>1.7087187686608765</v>
      </c>
      <c r="H23" s="49">
        <v>1.0834924526533651</v>
      </c>
      <c r="I23" s="49">
        <v>0.92482023589013818</v>
      </c>
      <c r="J23" s="49">
        <v>0.89655480602217152</v>
      </c>
      <c r="K23" s="49">
        <v>0.15805193672182841</v>
      </c>
      <c r="L23" s="49">
        <v>0.43344791955107381</v>
      </c>
      <c r="M23" s="46">
        <v>0.74334401909501935</v>
      </c>
      <c r="N23" s="45">
        <f t="shared" si="0"/>
        <v>0.67883363373821748</v>
      </c>
      <c r="O23" s="50">
        <f t="shared" si="1"/>
        <v>0.714955789532703</v>
      </c>
      <c r="P23" s="50">
        <f t="shared" si="2"/>
        <v>-0.19622863963443471</v>
      </c>
      <c r="Q23" s="55"/>
      <c r="R23" s="242"/>
      <c r="S23" s="242"/>
      <c r="T23" s="242"/>
      <c r="U23" s="242"/>
      <c r="V23" s="242"/>
      <c r="W23" s="242"/>
      <c r="X23" s="242"/>
      <c r="Y23" s="242"/>
      <c r="Z23" s="55"/>
    </row>
    <row r="24" spans="1:26" s="48" customFormat="1" x14ac:dyDescent="0.25">
      <c r="A24" s="26" t="s">
        <v>62</v>
      </c>
      <c r="B24" s="49">
        <v>0.30223131488954369</v>
      </c>
      <c r="C24" s="49">
        <v>5.7203427791766596E-3</v>
      </c>
      <c r="D24" s="49">
        <v>0.69079867235753567</v>
      </c>
      <c r="E24" s="49">
        <v>0.80419271806124626</v>
      </c>
      <c r="F24" s="49">
        <v>0.78188081143726895</v>
      </c>
      <c r="G24" s="49">
        <v>1.1458866220378396</v>
      </c>
      <c r="H24" s="49">
        <v>1.8205269175103604</v>
      </c>
      <c r="I24" s="49">
        <v>1.0603295845894412</v>
      </c>
      <c r="J24" s="49">
        <v>0.11611878146479129</v>
      </c>
      <c r="K24" s="49">
        <v>0</v>
      </c>
      <c r="L24" s="49">
        <v>0.80830013094214725</v>
      </c>
      <c r="M24" s="46">
        <v>0.62496934091620326</v>
      </c>
      <c r="N24" s="45">
        <f t="shared" si="0"/>
        <v>0.57073198649748536</v>
      </c>
      <c r="O24" s="50">
        <f t="shared" si="1"/>
        <v>-0.22681029361241756</v>
      </c>
      <c r="P24" s="50">
        <f t="shared" si="2"/>
        <v>-0.41058954687358751</v>
      </c>
      <c r="Q24" s="55"/>
      <c r="R24" s="242"/>
      <c r="S24" s="242"/>
      <c r="T24" s="242"/>
      <c r="U24" s="242"/>
      <c r="V24" s="242"/>
      <c r="W24" s="242"/>
      <c r="X24" s="242"/>
      <c r="Y24" s="242"/>
      <c r="Z24" s="55"/>
    </row>
    <row r="25" spans="1:26" s="48" customFormat="1" x14ac:dyDescent="0.25">
      <c r="A25" s="30" t="s">
        <v>68</v>
      </c>
      <c r="B25" s="49">
        <v>0.76622926326712126</v>
      </c>
      <c r="C25" s="49">
        <v>3.1451085068577633</v>
      </c>
      <c r="D25" s="49">
        <v>3.8826135975101916</v>
      </c>
      <c r="E25" s="49">
        <v>2.7699011107571105</v>
      </c>
      <c r="F25" s="49">
        <v>1.6212370735600079</v>
      </c>
      <c r="G25" s="49">
        <v>4.5142790520821645</v>
      </c>
      <c r="H25" s="49">
        <v>0.3308058081156382</v>
      </c>
      <c r="I25" s="49">
        <v>1.4374638533997401</v>
      </c>
      <c r="J25" s="49">
        <v>0.33222478088100293</v>
      </c>
      <c r="K25" s="49">
        <v>0.24918934978331683</v>
      </c>
      <c r="L25" s="49">
        <v>0.77956906138337512</v>
      </c>
      <c r="M25" s="46">
        <v>0.58113877186530449</v>
      </c>
      <c r="N25" s="45">
        <f t="shared" si="0"/>
        <v>0.5307052106126684</v>
      </c>
      <c r="O25" s="50">
        <f t="shared" si="1"/>
        <v>-0.25453843584550229</v>
      </c>
      <c r="P25" s="50">
        <f t="shared" si="2"/>
        <v>-0.59571938418426629</v>
      </c>
      <c r="Q25" s="55"/>
      <c r="R25" s="242"/>
      <c r="S25" s="242"/>
      <c r="T25" s="242"/>
      <c r="U25" s="242"/>
      <c r="V25" s="242"/>
      <c r="W25" s="242"/>
      <c r="X25" s="242"/>
      <c r="Y25" s="242"/>
      <c r="Z25" s="55"/>
    </row>
    <row r="26" spans="1:26" s="48" customFormat="1" x14ac:dyDescent="0.25">
      <c r="A26" s="30" t="s">
        <v>66</v>
      </c>
      <c r="B26" s="49">
        <v>0</v>
      </c>
      <c r="C26" s="49">
        <v>5.2842929921020646E-5</v>
      </c>
      <c r="D26" s="49">
        <v>9.8814036707442418E-2</v>
      </c>
      <c r="E26" s="49">
        <v>0.22446758504643716</v>
      </c>
      <c r="F26" s="49">
        <v>0.11159594329531139</v>
      </c>
      <c r="G26" s="49">
        <v>4.4837959262306819E-2</v>
      </c>
      <c r="H26" s="49">
        <v>0.34059980135077411</v>
      </c>
      <c r="I26" s="49">
        <v>0.38890685558218302</v>
      </c>
      <c r="J26" s="49">
        <v>0.32743812935732886</v>
      </c>
      <c r="K26" s="49">
        <v>0.21176816830888662</v>
      </c>
      <c r="L26" s="49">
        <v>0.10260776132085681</v>
      </c>
      <c r="M26" s="46">
        <v>0.56143659094339393</v>
      </c>
      <c r="N26" s="45">
        <f t="shared" si="0"/>
        <v>0.5127128642370683</v>
      </c>
      <c r="O26" s="50">
        <f t="shared" si="1"/>
        <v>4.4716776169374644</v>
      </c>
      <c r="P26" s="50">
        <f t="shared" si="2"/>
        <v>0.44362739531278916</v>
      </c>
      <c r="Q26" s="55"/>
      <c r="R26" s="242"/>
      <c r="S26" s="242"/>
      <c r="T26" s="242"/>
      <c r="U26" s="242"/>
      <c r="V26" s="242"/>
      <c r="W26" s="242"/>
      <c r="X26" s="242"/>
      <c r="Y26" s="242"/>
      <c r="Z26" s="55"/>
    </row>
    <row r="27" spans="1:26" s="48" customFormat="1" x14ac:dyDescent="0.25">
      <c r="A27" s="397" t="s">
        <v>192</v>
      </c>
      <c r="B27" s="49">
        <v>1.9954085217097683E-5</v>
      </c>
      <c r="C27" s="49">
        <v>4.0432042588279263E-4</v>
      </c>
      <c r="D27" s="49">
        <v>6.4390565274184582E-3</v>
      </c>
      <c r="E27" s="49">
        <v>0.50766096292165896</v>
      </c>
      <c r="F27" s="49">
        <v>9.73144891701197E-2</v>
      </c>
      <c r="G27" s="49">
        <v>6.7493546197538778E-2</v>
      </c>
      <c r="H27" s="49">
        <v>0.56723574060936788</v>
      </c>
      <c r="I27" s="49">
        <v>0.38938125008053615</v>
      </c>
      <c r="J27" s="49">
        <v>3.9175408311458435E-4</v>
      </c>
      <c r="K27" s="49">
        <v>0.21861084660335475</v>
      </c>
      <c r="L27" s="49">
        <v>0.22091051662933006</v>
      </c>
      <c r="M27" s="46">
        <v>0.51317872347211724</v>
      </c>
      <c r="N27" s="45">
        <f t="shared" si="0"/>
        <v>0.46864300870521575</v>
      </c>
      <c r="O27" s="50">
        <f t="shared" si="1"/>
        <v>1.3230162660530533</v>
      </c>
      <c r="P27" s="50">
        <f t="shared" si="2"/>
        <v>0.31793383314162127</v>
      </c>
      <c r="Q27" s="55"/>
      <c r="R27" s="242"/>
      <c r="S27" s="242"/>
      <c r="T27" s="242"/>
      <c r="U27" s="242"/>
      <c r="V27" s="242"/>
      <c r="W27" s="242"/>
      <c r="X27" s="242"/>
      <c r="Y27" s="242"/>
      <c r="Z27" s="55"/>
    </row>
    <row r="28" spans="1:26" s="48" customFormat="1" x14ac:dyDescent="0.25">
      <c r="A28" s="51" t="s">
        <v>72</v>
      </c>
      <c r="B28" s="52">
        <v>1.4243969774681293</v>
      </c>
      <c r="C28" s="52">
        <v>0.73114264001879647</v>
      </c>
      <c r="D28" s="52">
        <v>0.54011770773973911</v>
      </c>
      <c r="E28" s="52">
        <v>0.24181139431153334</v>
      </c>
      <c r="F28" s="52">
        <v>0.76781519936158693</v>
      </c>
      <c r="G28" s="52">
        <v>0.27346769558873052</v>
      </c>
      <c r="H28" s="52">
        <v>4.4756779123334527E-3</v>
      </c>
      <c r="I28" s="52">
        <v>0.37305469900389776</v>
      </c>
      <c r="J28" s="52">
        <v>0.7477393679804677</v>
      </c>
      <c r="K28" s="52">
        <v>0.50643963932781899</v>
      </c>
      <c r="L28" s="52">
        <v>1.040339199143389</v>
      </c>
      <c r="M28" s="313">
        <v>0.45029871467723875</v>
      </c>
      <c r="N28" s="53">
        <f t="shared" si="0"/>
        <v>0.4112199801165346</v>
      </c>
      <c r="O28" s="54">
        <f t="shared" si="1"/>
        <v>-0.56716163819645282</v>
      </c>
      <c r="P28" s="54">
        <f t="shared" si="2"/>
        <v>0.20705814959466284</v>
      </c>
      <c r="Q28" s="55"/>
      <c r="R28" s="242"/>
      <c r="S28" s="242"/>
      <c r="T28" s="242"/>
      <c r="U28" s="242"/>
      <c r="V28" s="242"/>
      <c r="W28" s="242"/>
      <c r="X28" s="242"/>
      <c r="Y28" s="242"/>
      <c r="Z28" s="55"/>
    </row>
    <row r="29" spans="1:26" s="48" customFormat="1" x14ac:dyDescent="0.25">
      <c r="A29" s="314" t="s">
        <v>156</v>
      </c>
      <c r="B29" s="42"/>
      <c r="C29" s="42"/>
      <c r="D29" s="42"/>
      <c r="E29" s="42"/>
      <c r="F29" s="42"/>
      <c r="G29" s="43"/>
      <c r="H29" s="42"/>
      <c r="I29" s="42"/>
      <c r="J29" s="44"/>
      <c r="K29" s="44"/>
      <c r="L29" s="55"/>
      <c r="M29" s="55"/>
      <c r="N29" s="46"/>
      <c r="O29" s="46"/>
      <c r="P29" s="47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s="48" customFormat="1" x14ac:dyDescent="0.25">
      <c r="A30" s="41"/>
      <c r="B30" s="42"/>
      <c r="C30" s="42"/>
      <c r="D30" s="42"/>
      <c r="E30" s="42"/>
      <c r="F30" s="42"/>
      <c r="G30" s="43"/>
      <c r="H30" s="42"/>
      <c r="I30" s="42"/>
      <c r="J30" s="44"/>
      <c r="K30" s="44"/>
      <c r="L30" s="46"/>
      <c r="M30" s="46"/>
      <c r="N30" s="46"/>
      <c r="O30" s="46"/>
      <c r="P30" s="47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s="48" customFormat="1" x14ac:dyDescent="0.25">
      <c r="A31" s="41"/>
      <c r="B31" s="42"/>
      <c r="C31" s="42"/>
      <c r="D31" s="42"/>
      <c r="E31" s="42"/>
      <c r="F31" s="42"/>
      <c r="G31" s="43"/>
      <c r="H31" s="42"/>
      <c r="I31" s="42"/>
      <c r="J31" s="44"/>
      <c r="K31" s="44"/>
      <c r="L31" s="44"/>
      <c r="M31" s="44"/>
      <c r="N31" s="46"/>
      <c r="O31" s="46"/>
      <c r="P31" s="47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s="48" customFormat="1" x14ac:dyDescent="0.25">
      <c r="A32" s="41"/>
      <c r="B32" s="42"/>
      <c r="C32" s="42"/>
      <c r="D32" s="42"/>
      <c r="E32" s="42"/>
      <c r="F32" s="42"/>
      <c r="G32" s="43"/>
      <c r="H32" s="42"/>
      <c r="I32" s="42"/>
      <c r="J32" s="44"/>
      <c r="K32" s="44"/>
      <c r="L32" s="44"/>
      <c r="M32" s="44"/>
      <c r="N32" s="46"/>
      <c r="O32" s="46"/>
      <c r="P32" s="47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s="48" customFormat="1" x14ac:dyDescent="0.25">
      <c r="L33" s="304"/>
      <c r="M33" s="304"/>
      <c r="N33" s="46"/>
      <c r="O33" s="50"/>
      <c r="P33" s="50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s="48" customFormat="1" x14ac:dyDescent="0.25">
      <c r="A34" s="50"/>
      <c r="B34" s="50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s="48" customFormat="1" x14ac:dyDescent="0.25">
      <c r="A35" s="50"/>
      <c r="B35" s="50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s="48" customFormat="1" x14ac:dyDescent="0.25">
      <c r="A36" s="50"/>
      <c r="B36" s="50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s="48" customFormat="1" x14ac:dyDescent="0.25">
      <c r="A37" s="50"/>
      <c r="B37" s="50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s="48" customFormat="1" x14ac:dyDescent="0.25">
      <c r="A38" s="50"/>
      <c r="B38" s="50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s="48" customFormat="1" x14ac:dyDescent="0.25">
      <c r="A39" s="50"/>
      <c r="B39" s="50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s="48" customFormat="1" x14ac:dyDescent="0.25">
      <c r="A40" s="50"/>
      <c r="B40" s="50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s="48" customFormat="1" x14ac:dyDescent="0.25">
      <c r="A41" s="50"/>
      <c r="B41" s="50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s="48" customFormat="1" x14ac:dyDescent="0.25">
      <c r="A42" s="50"/>
      <c r="B42" s="50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s="48" customFormat="1" x14ac:dyDescent="0.25">
      <c r="A43" s="50"/>
      <c r="B43" s="50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s="48" customFormat="1" x14ac:dyDescent="0.25">
      <c r="A44" s="50"/>
      <c r="B44" s="50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s="48" customFormat="1" x14ac:dyDescent="0.25">
      <c r="A45" s="50"/>
      <c r="B45" s="50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s="48" customFormat="1" x14ac:dyDescent="0.25">
      <c r="A46" s="50"/>
      <c r="B46" s="50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s="48" customFormat="1" x14ac:dyDescent="0.25">
      <c r="A47" s="50"/>
      <c r="B47" s="50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s="48" customFormat="1" x14ac:dyDescent="0.25">
      <c r="A48" s="50"/>
      <c r="B48" s="50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s="48" customFormat="1" x14ac:dyDescent="0.25">
      <c r="A49" s="50"/>
      <c r="B49" s="50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s="48" customFormat="1" x14ac:dyDescent="0.25">
      <c r="A50" s="50"/>
      <c r="B50" s="50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s="48" customFormat="1" x14ac:dyDescent="0.25">
      <c r="A51" s="50"/>
      <c r="B51" s="50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s="48" customFormat="1" x14ac:dyDescent="0.25">
      <c r="A52" s="50"/>
      <c r="B52" s="50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s="48" customFormat="1" x14ac:dyDescent="0.25">
      <c r="A53" s="55"/>
      <c r="B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s="48" customFormat="1" x14ac:dyDescent="0.25">
      <c r="A54" s="55"/>
      <c r="B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s="48" customFormat="1" x14ac:dyDescent="0.25">
      <c r="A55" s="55"/>
      <c r="B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s="48" customFormat="1" x14ac:dyDescent="0.25">
      <c r="A56" s="55"/>
      <c r="B56" s="55"/>
      <c r="C56" s="55"/>
      <c r="D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s="48" customFormat="1" x14ac:dyDescent="0.25">
      <c r="A57" s="50"/>
      <c r="B57" s="50"/>
      <c r="C57" s="55"/>
      <c r="D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s="48" customFormat="1" x14ac:dyDescent="0.25">
      <c r="A58" s="55"/>
      <c r="B58" s="55"/>
      <c r="C58" s="55"/>
      <c r="D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s="48" customFormat="1" x14ac:dyDescent="0.25">
      <c r="A59" s="50"/>
      <c r="B59" s="50"/>
      <c r="C59" s="55"/>
      <c r="D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s="48" customFormat="1" x14ac:dyDescent="0.25">
      <c r="A60" s="55"/>
      <c r="B60" s="55"/>
      <c r="C60" s="55"/>
      <c r="D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s="48" customFormat="1" x14ac:dyDescent="0.25">
      <c r="A61" s="50"/>
      <c r="B61" s="50"/>
      <c r="C61" s="55"/>
      <c r="D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s="48" customFormat="1" x14ac:dyDescent="0.25">
      <c r="A62" s="55"/>
      <c r="B62" s="55"/>
      <c r="C62" s="55"/>
      <c r="D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s="48" customFormat="1" x14ac:dyDescent="0.25">
      <c r="A63" s="55"/>
      <c r="B63" s="55"/>
      <c r="C63" s="55"/>
      <c r="D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s="48" customFormat="1" x14ac:dyDescent="0.25">
      <c r="A64" s="50"/>
      <c r="B64" s="50"/>
      <c r="C64" s="55"/>
      <c r="D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s="48" customFormat="1" x14ac:dyDescent="0.25">
      <c r="A65" s="50"/>
      <c r="B65" s="50"/>
      <c r="C65" s="55"/>
      <c r="D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s="48" customFormat="1" x14ac:dyDescent="0.25">
      <c r="A66" s="50"/>
      <c r="B66" s="50"/>
      <c r="C66" s="55"/>
      <c r="D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s="48" customFormat="1" x14ac:dyDescent="0.25">
      <c r="A67" s="50"/>
      <c r="B67" s="50"/>
      <c r="C67" s="55"/>
      <c r="D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s="48" customFormat="1" x14ac:dyDescent="0.25">
      <c r="A68" s="44"/>
      <c r="B68" s="44"/>
      <c r="C68" s="55"/>
      <c r="D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s="48" customFormat="1" x14ac:dyDescent="0.25">
      <c r="A69" s="57"/>
      <c r="B69" s="57"/>
      <c r="C69" s="55"/>
      <c r="D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x14ac:dyDescent="0.25">
      <c r="A70" s="30"/>
      <c r="B70" s="30"/>
      <c r="C70" s="30"/>
      <c r="D70" s="30"/>
    </row>
    <row r="71" spans="1:26" x14ac:dyDescent="0.25">
      <c r="A71" s="30"/>
      <c r="B71" s="30"/>
      <c r="C71" s="30"/>
      <c r="D71" s="30"/>
    </row>
    <row r="72" spans="1:26" x14ac:dyDescent="0.25">
      <c r="A72" s="30"/>
      <c r="B72" s="30"/>
      <c r="C72" s="30"/>
      <c r="D72" s="30"/>
    </row>
    <row r="73" spans="1:26" x14ac:dyDescent="0.25">
      <c r="A73" s="30"/>
      <c r="B73" s="30"/>
      <c r="C73" s="30"/>
      <c r="D73" s="30"/>
    </row>
    <row r="74" spans="1:26" x14ac:dyDescent="0.25">
      <c r="A74" s="30"/>
      <c r="B74" s="30"/>
      <c r="C74" s="30"/>
      <c r="D74" s="30"/>
    </row>
    <row r="75" spans="1:26" x14ac:dyDescent="0.25">
      <c r="A75" s="30"/>
      <c r="B75" s="30"/>
      <c r="C75" s="30"/>
      <c r="D75" s="30"/>
    </row>
    <row r="76" spans="1:26" x14ac:dyDescent="0.25">
      <c r="A76" s="30"/>
      <c r="B76" s="30"/>
      <c r="C76" s="30"/>
      <c r="D76" s="30"/>
    </row>
    <row r="77" spans="1:26" x14ac:dyDescent="0.25">
      <c r="A77" s="30"/>
      <c r="B77" s="30"/>
      <c r="C77" s="30"/>
      <c r="D77" s="30"/>
    </row>
    <row r="78" spans="1:26" x14ac:dyDescent="0.25">
      <c r="A78" s="30"/>
      <c r="B78" s="30"/>
      <c r="C78" s="30"/>
      <c r="D78" s="30"/>
    </row>
    <row r="79" spans="1:26" x14ac:dyDescent="0.25">
      <c r="A79" s="30"/>
      <c r="B79" s="30"/>
      <c r="C79" s="30"/>
      <c r="D79" s="30"/>
    </row>
    <row r="80" spans="1:26" x14ac:dyDescent="0.25">
      <c r="A80" s="30"/>
      <c r="B80" s="30"/>
      <c r="C80" s="30"/>
      <c r="D80" s="30"/>
    </row>
    <row r="81" spans="1:4" x14ac:dyDescent="0.25">
      <c r="A81" s="30"/>
      <c r="B81" s="30"/>
      <c r="C81" s="30"/>
      <c r="D81" s="30"/>
    </row>
    <row r="82" spans="1:4" x14ac:dyDescent="0.25">
      <c r="A82" s="30"/>
      <c r="B82" s="30"/>
      <c r="C82" s="30"/>
      <c r="D82" s="30"/>
    </row>
    <row r="83" spans="1:4" x14ac:dyDescent="0.25">
      <c r="A83" s="30"/>
      <c r="B83" s="30"/>
      <c r="C83" s="30"/>
      <c r="D83" s="30"/>
    </row>
    <row r="84" spans="1:4" x14ac:dyDescent="0.25">
      <c r="A84" s="30"/>
      <c r="B84" s="30"/>
      <c r="C84" s="30"/>
      <c r="D84" s="30"/>
    </row>
    <row r="85" spans="1:4" x14ac:dyDescent="0.25">
      <c r="A85" s="30"/>
      <c r="B85" s="30"/>
      <c r="C85" s="30"/>
      <c r="D85" s="30"/>
    </row>
    <row r="86" spans="1:4" x14ac:dyDescent="0.25">
      <c r="A86" s="30"/>
      <c r="B86" s="30"/>
      <c r="C86" s="30"/>
      <c r="D86" s="30"/>
    </row>
    <row r="87" spans="1:4" x14ac:dyDescent="0.25">
      <c r="A87" s="30"/>
      <c r="B87" s="30"/>
      <c r="C87" s="30"/>
      <c r="D87" s="30"/>
    </row>
    <row r="88" spans="1:4" x14ac:dyDescent="0.25">
      <c r="A88" s="30"/>
      <c r="B88" s="30"/>
      <c r="C88" s="30"/>
      <c r="D88" s="30"/>
    </row>
    <row r="89" spans="1:4" x14ac:dyDescent="0.25">
      <c r="A89" s="30"/>
      <c r="B89" s="30"/>
      <c r="C89" s="30"/>
      <c r="D89" s="30"/>
    </row>
    <row r="90" spans="1:4" x14ac:dyDescent="0.25">
      <c r="A90" s="57"/>
      <c r="B90" s="57"/>
      <c r="C90" s="30"/>
      <c r="D90" s="30"/>
    </row>
    <row r="91" spans="1:4" x14ac:dyDescent="0.25">
      <c r="A91" s="57"/>
      <c r="B91" s="57"/>
      <c r="C91" s="30"/>
      <c r="D91" s="30"/>
    </row>
    <row r="92" spans="1:4" x14ac:dyDescent="0.25">
      <c r="A92" s="57"/>
      <c r="B92" s="57"/>
      <c r="C92" s="30"/>
      <c r="D92" s="30"/>
    </row>
    <row r="93" spans="1:4" x14ac:dyDescent="0.25">
      <c r="A93" s="57"/>
      <c r="B93" s="57"/>
      <c r="C93" s="30"/>
      <c r="D93" s="30"/>
    </row>
    <row r="94" spans="1:4" x14ac:dyDescent="0.25">
      <c r="A94" s="57"/>
      <c r="B94" s="57"/>
      <c r="C94" s="30"/>
      <c r="D94" s="30"/>
    </row>
    <row r="95" spans="1:4" x14ac:dyDescent="0.25">
      <c r="A95" s="59"/>
      <c r="B95" s="59"/>
      <c r="C95" s="30"/>
      <c r="D95" s="30"/>
    </row>
    <row r="96" spans="1:4" x14ac:dyDescent="0.25">
      <c r="A96" s="59"/>
      <c r="B96" s="59"/>
      <c r="C96" s="30"/>
      <c r="D96" s="30"/>
    </row>
    <row r="97" spans="1:4" x14ac:dyDescent="0.25">
      <c r="A97" s="59"/>
      <c r="B97" s="59"/>
      <c r="C97" s="30"/>
      <c r="D97" s="30"/>
    </row>
    <row r="98" spans="1:4" x14ac:dyDescent="0.25">
      <c r="A98" s="59"/>
      <c r="B98" s="59"/>
      <c r="C98" s="30"/>
      <c r="D98" s="30"/>
    </row>
    <row r="99" spans="1:4" x14ac:dyDescent="0.25">
      <c r="A99" s="59"/>
      <c r="B99" s="59"/>
      <c r="C99" s="30"/>
      <c r="D99" s="30"/>
    </row>
    <row r="100" spans="1:4" x14ac:dyDescent="0.25">
      <c r="A100" s="59"/>
      <c r="B100" s="59"/>
      <c r="C100" s="30"/>
      <c r="D100" s="30"/>
    </row>
    <row r="101" spans="1:4" x14ac:dyDescent="0.25">
      <c r="A101" s="59"/>
      <c r="B101" s="59"/>
      <c r="C101" s="30"/>
      <c r="D101" s="30"/>
    </row>
    <row r="102" spans="1:4" x14ac:dyDescent="0.25">
      <c r="A102" s="59"/>
      <c r="B102" s="59"/>
    </row>
    <row r="103" spans="1:4" x14ac:dyDescent="0.25">
      <c r="A103" s="59"/>
      <c r="B103" s="59"/>
    </row>
    <row r="104" spans="1:4" x14ac:dyDescent="0.25">
      <c r="A104" s="59"/>
      <c r="B104" s="59"/>
    </row>
    <row r="105" spans="1:4" x14ac:dyDescent="0.25">
      <c r="A105" s="59"/>
      <c r="B105" s="59"/>
    </row>
    <row r="106" spans="1:4" x14ac:dyDescent="0.25">
      <c r="A106" s="59"/>
      <c r="B106" s="59"/>
    </row>
    <row r="107" spans="1:4" x14ac:dyDescent="0.25">
      <c r="A107" s="59"/>
      <c r="B107" s="59"/>
    </row>
    <row r="108" spans="1:4" x14ac:dyDescent="0.25">
      <c r="A108" s="59"/>
      <c r="B108" s="59"/>
    </row>
    <row r="109" spans="1:4" x14ac:dyDescent="0.25">
      <c r="A109" s="59"/>
      <c r="B109" s="59"/>
    </row>
    <row r="110" spans="1:4" x14ac:dyDescent="0.25">
      <c r="A110" s="59"/>
      <c r="B110" s="59"/>
    </row>
    <row r="111" spans="1:4" x14ac:dyDescent="0.25">
      <c r="A111" s="59"/>
      <c r="B111" s="59"/>
    </row>
    <row r="112" spans="1:4" x14ac:dyDescent="0.25">
      <c r="A112" s="59"/>
      <c r="B112" s="59"/>
    </row>
    <row r="113" spans="1:2" x14ac:dyDescent="0.25">
      <c r="A113" s="59"/>
      <c r="B113" s="59"/>
    </row>
    <row r="114" spans="1:2" x14ac:dyDescent="0.25">
      <c r="A114" s="59"/>
      <c r="B114" s="59"/>
    </row>
    <row r="115" spans="1:2" x14ac:dyDescent="0.25">
      <c r="A115" s="57"/>
      <c r="B115" s="57"/>
    </row>
    <row r="116" spans="1:2" x14ac:dyDescent="0.25">
      <c r="A116" s="57"/>
      <c r="B116" s="63"/>
    </row>
    <row r="117" spans="1:2" x14ac:dyDescent="0.25">
      <c r="A117" s="59"/>
      <c r="B117" s="65"/>
    </row>
    <row r="118" spans="1:2" x14ac:dyDescent="0.25">
      <c r="A118" s="59"/>
      <c r="B118" s="65"/>
    </row>
    <row r="119" spans="1:2" x14ac:dyDescent="0.25">
      <c r="A119" s="59"/>
      <c r="B119" s="65"/>
    </row>
    <row r="120" spans="1:2" x14ac:dyDescent="0.25">
      <c r="A120" s="59"/>
      <c r="B120" s="65"/>
    </row>
    <row r="121" spans="1:2" x14ac:dyDescent="0.25">
      <c r="A121" s="59"/>
      <c r="B121" s="65"/>
    </row>
    <row r="122" spans="1:2" x14ac:dyDescent="0.25">
      <c r="A122" s="59"/>
      <c r="B122" s="65"/>
    </row>
    <row r="123" spans="1:2" x14ac:dyDescent="0.25">
      <c r="A123" s="59"/>
      <c r="B123" s="65"/>
    </row>
    <row r="124" spans="1:2" x14ac:dyDescent="0.25">
      <c r="A124" s="59"/>
      <c r="B124" s="65"/>
    </row>
    <row r="125" spans="1:2" x14ac:dyDescent="0.25">
      <c r="A125" s="59"/>
      <c r="B125" s="65"/>
    </row>
    <row r="126" spans="1:2" x14ac:dyDescent="0.25">
      <c r="A126" s="59"/>
      <c r="B126" s="65"/>
    </row>
    <row r="127" spans="1:2" x14ac:dyDescent="0.25">
      <c r="A127" s="59"/>
      <c r="B127" s="65"/>
    </row>
    <row r="128" spans="1:2" x14ac:dyDescent="0.25">
      <c r="A128" s="59"/>
      <c r="B128" s="65"/>
    </row>
    <row r="129" spans="1:2" x14ac:dyDescent="0.25">
      <c r="A129" s="59"/>
      <c r="B129" s="65"/>
    </row>
    <row r="130" spans="1:2" x14ac:dyDescent="0.25">
      <c r="A130" s="65"/>
      <c r="B130" s="65"/>
    </row>
    <row r="131" spans="1:2" x14ac:dyDescent="0.25">
      <c r="A131" s="65"/>
      <c r="B131" s="65"/>
    </row>
    <row r="132" spans="1:2" x14ac:dyDescent="0.25">
      <c r="A132" s="65"/>
      <c r="B132" s="65"/>
    </row>
    <row r="133" spans="1:2" x14ac:dyDescent="0.25">
      <c r="A133" s="65"/>
      <c r="B133" s="65"/>
    </row>
    <row r="134" spans="1:2" x14ac:dyDescent="0.25">
      <c r="A134" s="59"/>
      <c r="B134" s="59"/>
    </row>
    <row r="135" spans="1:2" x14ac:dyDescent="0.25">
      <c r="A135" s="59"/>
      <c r="B135" s="59"/>
    </row>
    <row r="136" spans="1:2" x14ac:dyDescent="0.25">
      <c r="A136" s="59"/>
      <c r="B136" s="59"/>
    </row>
    <row r="137" spans="1:2" x14ac:dyDescent="0.25">
      <c r="A137" s="30"/>
      <c r="B137" s="30"/>
    </row>
    <row r="170" spans="1:14" x14ac:dyDescent="0.25">
      <c r="A170" s="68"/>
      <c r="B170" s="58"/>
      <c r="C170" s="58"/>
      <c r="D170" s="58"/>
      <c r="E170" s="69"/>
      <c r="F170" s="69"/>
      <c r="G170" s="69"/>
      <c r="H170" s="69"/>
      <c r="I170" s="67"/>
      <c r="N170" s="30"/>
    </row>
    <row r="171" spans="1:14" x14ac:dyDescent="0.25">
      <c r="A171" s="68"/>
      <c r="B171" s="58"/>
      <c r="C171" s="58"/>
      <c r="D171" s="58"/>
      <c r="E171" s="69"/>
      <c r="F171" s="69"/>
      <c r="G171" s="69"/>
      <c r="H171" s="69"/>
      <c r="I171" s="67"/>
      <c r="N171" s="30"/>
    </row>
    <row r="172" spans="1:14" x14ac:dyDescent="0.25">
      <c r="A172" s="68"/>
      <c r="B172" s="58"/>
      <c r="C172" s="58"/>
      <c r="D172" s="58"/>
      <c r="E172" s="69"/>
      <c r="F172" s="69"/>
      <c r="G172" s="69"/>
      <c r="H172" s="69"/>
      <c r="I172" s="67"/>
      <c r="N172" s="30"/>
    </row>
    <row r="173" spans="1:14" x14ac:dyDescent="0.25">
      <c r="A173" s="68"/>
      <c r="B173" s="58"/>
      <c r="C173" s="58"/>
      <c r="D173" s="58"/>
      <c r="E173" s="69"/>
      <c r="F173" s="69"/>
      <c r="G173" s="69"/>
      <c r="H173" s="69"/>
      <c r="I173" s="67"/>
      <c r="N173" s="30"/>
    </row>
    <row r="174" spans="1:14" x14ac:dyDescent="0.25">
      <c r="A174" s="68"/>
      <c r="B174" s="58"/>
      <c r="C174" s="58"/>
      <c r="D174" s="58"/>
      <c r="E174" s="69"/>
      <c r="F174" s="69"/>
      <c r="G174" s="69"/>
      <c r="H174" s="69"/>
      <c r="I174" s="67"/>
      <c r="N174" s="30"/>
    </row>
    <row r="175" spans="1:14" x14ac:dyDescent="0.25">
      <c r="A175" s="68"/>
      <c r="B175" s="58"/>
      <c r="C175" s="58"/>
      <c r="D175" s="58"/>
      <c r="E175" s="69"/>
      <c r="F175" s="69"/>
      <c r="G175" s="69"/>
      <c r="H175" s="69"/>
      <c r="I175" s="67"/>
      <c r="N175" s="30"/>
    </row>
    <row r="176" spans="1:14" x14ac:dyDescent="0.25">
      <c r="A176" s="68"/>
      <c r="B176" s="58"/>
      <c r="C176" s="58"/>
      <c r="D176" s="58"/>
      <c r="E176" s="69"/>
      <c r="F176" s="69"/>
      <c r="G176" s="69"/>
      <c r="H176" s="69"/>
      <c r="I176" s="67"/>
      <c r="N176" s="30"/>
    </row>
    <row r="177" spans="1:14" x14ac:dyDescent="0.25">
      <c r="A177" s="68"/>
      <c r="B177" s="58"/>
      <c r="C177" s="58"/>
      <c r="D177" s="58"/>
      <c r="E177" s="69"/>
      <c r="F177" s="69"/>
      <c r="G177" s="69"/>
      <c r="H177" s="69"/>
      <c r="I177" s="67"/>
      <c r="N177" s="30"/>
    </row>
    <row r="178" spans="1:14" x14ac:dyDescent="0.25">
      <c r="A178" s="68"/>
      <c r="B178" s="58"/>
      <c r="C178" s="58"/>
      <c r="D178" s="58"/>
      <c r="E178" s="69"/>
      <c r="F178" s="69"/>
      <c r="G178" s="69"/>
      <c r="H178" s="69"/>
      <c r="I178" s="67"/>
      <c r="N178" s="30"/>
    </row>
    <row r="179" spans="1:14" x14ac:dyDescent="0.25">
      <c r="A179" s="68"/>
      <c r="B179" s="58"/>
      <c r="C179" s="58"/>
      <c r="D179" s="58"/>
      <c r="E179" s="69"/>
      <c r="F179" s="69"/>
      <c r="G179" s="69"/>
      <c r="H179" s="69"/>
      <c r="I179" s="67"/>
      <c r="N179" s="30"/>
    </row>
    <row r="180" spans="1:14" x14ac:dyDescent="0.25">
      <c r="A180" s="68"/>
      <c r="B180" s="58"/>
      <c r="C180" s="58"/>
      <c r="D180" s="58"/>
      <c r="E180" s="69"/>
      <c r="F180" s="69"/>
      <c r="G180" s="69"/>
      <c r="H180" s="69"/>
      <c r="I180" s="67"/>
      <c r="N180" s="30"/>
    </row>
    <row r="181" spans="1:14" x14ac:dyDescent="0.25">
      <c r="A181" s="68"/>
      <c r="B181" s="58"/>
      <c r="C181" s="58"/>
      <c r="D181" s="58"/>
      <c r="E181" s="69"/>
      <c r="F181" s="69"/>
      <c r="G181" s="69"/>
      <c r="H181" s="69"/>
      <c r="I181" s="67"/>
      <c r="N181" s="30"/>
    </row>
    <row r="182" spans="1:14" x14ac:dyDescent="0.25">
      <c r="A182" s="68"/>
      <c r="B182" s="58"/>
      <c r="C182" s="58"/>
      <c r="D182" s="58"/>
      <c r="E182" s="69"/>
      <c r="F182" s="69"/>
      <c r="G182" s="69"/>
      <c r="H182" s="69"/>
      <c r="I182" s="67"/>
      <c r="N182" s="30"/>
    </row>
    <row r="183" spans="1:14" x14ac:dyDescent="0.25">
      <c r="A183" s="68"/>
      <c r="B183" s="58"/>
      <c r="C183" s="58"/>
      <c r="D183" s="58"/>
      <c r="E183" s="69"/>
      <c r="F183" s="69"/>
      <c r="G183" s="69"/>
      <c r="H183" s="69"/>
      <c r="I183" s="67"/>
      <c r="N183" s="30"/>
    </row>
    <row r="184" spans="1:14" x14ac:dyDescent="0.25">
      <c r="A184" s="68"/>
      <c r="B184" s="58"/>
      <c r="C184" s="58"/>
      <c r="D184" s="58"/>
      <c r="E184" s="69"/>
      <c r="F184" s="69"/>
      <c r="G184" s="69"/>
      <c r="H184" s="69"/>
      <c r="I184" s="67"/>
      <c r="N184" s="30"/>
    </row>
    <row r="185" spans="1:14" x14ac:dyDescent="0.25">
      <c r="A185" s="68"/>
      <c r="B185" s="58"/>
      <c r="C185" s="58"/>
      <c r="D185" s="58"/>
      <c r="E185" s="69"/>
      <c r="F185" s="69"/>
      <c r="G185" s="69"/>
      <c r="H185" s="69"/>
      <c r="I185" s="67"/>
      <c r="N185" s="30"/>
    </row>
    <row r="186" spans="1:14" x14ac:dyDescent="0.25">
      <c r="A186" s="68"/>
      <c r="B186" s="58"/>
      <c r="C186" s="58"/>
      <c r="D186" s="58"/>
      <c r="E186" s="69"/>
      <c r="F186" s="69"/>
      <c r="G186" s="69"/>
      <c r="H186" s="69"/>
      <c r="I186" s="67"/>
      <c r="N186" s="30"/>
    </row>
    <row r="187" spans="1:14" x14ac:dyDescent="0.25">
      <c r="A187" s="68"/>
      <c r="B187" s="58"/>
      <c r="C187" s="58"/>
      <c r="D187" s="58"/>
      <c r="E187" s="69"/>
      <c r="F187" s="69"/>
      <c r="G187" s="69"/>
      <c r="H187" s="69"/>
      <c r="I187" s="67"/>
      <c r="N187" s="30"/>
    </row>
    <row r="188" spans="1:14" x14ac:dyDescent="0.25">
      <c r="A188" s="68"/>
      <c r="B188" s="58"/>
      <c r="C188" s="58"/>
      <c r="D188" s="58"/>
      <c r="E188" s="69"/>
      <c r="F188" s="69"/>
      <c r="G188" s="69"/>
      <c r="H188" s="69"/>
      <c r="I188" s="67"/>
      <c r="N188" s="30"/>
    </row>
    <row r="189" spans="1:14" x14ac:dyDescent="0.25">
      <c r="A189" s="68"/>
      <c r="B189" s="58"/>
      <c r="C189" s="58"/>
      <c r="D189" s="58"/>
      <c r="E189" s="69"/>
      <c r="F189" s="69"/>
      <c r="G189" s="69"/>
      <c r="H189" s="69"/>
      <c r="I189" s="67"/>
      <c r="N189" s="30"/>
    </row>
    <row r="190" spans="1:14" x14ac:dyDescent="0.25">
      <c r="A190" s="68"/>
      <c r="B190" s="58"/>
      <c r="C190" s="58"/>
      <c r="D190" s="58"/>
      <c r="E190" s="69"/>
      <c r="F190" s="69"/>
      <c r="G190" s="69"/>
      <c r="H190" s="69"/>
      <c r="I190" s="67"/>
      <c r="N190" s="30"/>
    </row>
    <row r="191" spans="1:14" x14ac:dyDescent="0.25">
      <c r="A191" s="68"/>
      <c r="B191" s="58"/>
      <c r="C191" s="58"/>
      <c r="D191" s="58"/>
      <c r="E191" s="69"/>
      <c r="F191" s="69"/>
      <c r="G191" s="69"/>
      <c r="H191" s="69"/>
      <c r="I191" s="67"/>
      <c r="N191" s="30"/>
    </row>
    <row r="192" spans="1:14" x14ac:dyDescent="0.25">
      <c r="A192" s="68"/>
      <c r="B192" s="58"/>
      <c r="C192" s="58"/>
      <c r="D192" s="58"/>
      <c r="E192" s="69"/>
      <c r="F192" s="69"/>
      <c r="G192" s="69"/>
      <c r="H192" s="69"/>
      <c r="I192" s="67"/>
      <c r="N192" s="30"/>
    </row>
    <row r="193" spans="1:14" x14ac:dyDescent="0.25">
      <c r="A193" s="68"/>
      <c r="B193" s="58"/>
      <c r="C193" s="58"/>
      <c r="D193" s="58"/>
      <c r="E193" s="69"/>
      <c r="F193" s="69"/>
      <c r="G193" s="69"/>
      <c r="H193" s="69"/>
      <c r="I193" s="67"/>
      <c r="N193" s="30"/>
    </row>
    <row r="194" spans="1:14" x14ac:dyDescent="0.25">
      <c r="A194" s="68"/>
      <c r="B194" s="58"/>
      <c r="C194" s="58"/>
      <c r="D194" s="58"/>
      <c r="E194" s="69"/>
      <c r="F194" s="69"/>
      <c r="G194" s="69"/>
      <c r="H194" s="69"/>
      <c r="I194" s="67"/>
      <c r="N194" s="30"/>
    </row>
    <row r="195" spans="1:14" x14ac:dyDescent="0.25">
      <c r="A195" s="68"/>
      <c r="B195" s="58"/>
      <c r="C195" s="58"/>
      <c r="D195" s="58"/>
      <c r="E195" s="69"/>
      <c r="F195" s="69"/>
      <c r="G195" s="69"/>
      <c r="H195" s="69"/>
      <c r="I195" s="67"/>
      <c r="N195" s="30"/>
    </row>
    <row r="196" spans="1:14" x14ac:dyDescent="0.25">
      <c r="A196" s="68"/>
      <c r="B196" s="58"/>
      <c r="C196" s="58"/>
      <c r="D196" s="58"/>
      <c r="E196" s="69"/>
      <c r="F196" s="69"/>
      <c r="G196" s="69"/>
      <c r="H196" s="69"/>
      <c r="I196" s="67"/>
      <c r="N196" s="30"/>
    </row>
    <row r="197" spans="1:14" x14ac:dyDescent="0.25">
      <c r="A197" s="68"/>
      <c r="B197" s="58"/>
      <c r="C197" s="58"/>
      <c r="D197" s="58"/>
      <c r="E197" s="69"/>
      <c r="F197" s="69"/>
      <c r="G197" s="69"/>
      <c r="H197" s="69"/>
      <c r="I197" s="67"/>
      <c r="N197" s="30"/>
    </row>
    <row r="198" spans="1:14" x14ac:dyDescent="0.25">
      <c r="A198" s="68"/>
      <c r="B198" s="58"/>
      <c r="C198" s="58"/>
      <c r="D198" s="58"/>
      <c r="E198" s="69"/>
      <c r="F198" s="69"/>
      <c r="G198" s="69"/>
      <c r="H198" s="69"/>
      <c r="I198" s="67"/>
      <c r="N198" s="30"/>
    </row>
    <row r="199" spans="1:14" x14ac:dyDescent="0.25">
      <c r="A199" s="68"/>
      <c r="B199" s="58"/>
      <c r="C199" s="58"/>
      <c r="D199" s="58"/>
      <c r="E199" s="69"/>
      <c r="F199" s="69"/>
      <c r="G199" s="69"/>
      <c r="H199" s="69"/>
      <c r="I199" s="67"/>
      <c r="N199" s="30"/>
    </row>
    <row r="200" spans="1:14" x14ac:dyDescent="0.25">
      <c r="A200" s="68"/>
      <c r="B200" s="58"/>
      <c r="C200" s="58"/>
      <c r="D200" s="58"/>
      <c r="E200" s="69"/>
      <c r="F200" s="69"/>
      <c r="G200" s="69"/>
      <c r="H200" s="69"/>
      <c r="I200" s="67"/>
      <c r="N200" s="30"/>
    </row>
    <row r="201" spans="1:14" x14ac:dyDescent="0.25">
      <c r="A201" s="68"/>
      <c r="B201" s="58"/>
      <c r="C201" s="58"/>
      <c r="D201" s="58"/>
      <c r="E201" s="69"/>
      <c r="F201" s="69"/>
      <c r="G201" s="69"/>
      <c r="H201" s="69"/>
      <c r="I201" s="67"/>
      <c r="N201" s="30"/>
    </row>
    <row r="202" spans="1:14" x14ac:dyDescent="0.25">
      <c r="A202" s="68"/>
      <c r="B202" s="58"/>
      <c r="C202" s="58"/>
      <c r="D202" s="58"/>
      <c r="E202" s="69"/>
      <c r="F202" s="69"/>
      <c r="G202" s="69"/>
      <c r="H202" s="69"/>
      <c r="I202" s="67"/>
      <c r="N202" s="30"/>
    </row>
    <row r="203" spans="1:14" x14ac:dyDescent="0.25">
      <c r="A203" s="68"/>
      <c r="B203" s="58"/>
      <c r="C203" s="58"/>
      <c r="D203" s="58"/>
      <c r="E203" s="69"/>
      <c r="F203" s="69"/>
      <c r="G203" s="69"/>
      <c r="H203" s="69"/>
      <c r="I203" s="67"/>
      <c r="N203" s="30"/>
    </row>
    <row r="204" spans="1:14" x14ac:dyDescent="0.25">
      <c r="A204" s="68"/>
      <c r="B204" s="58"/>
      <c r="C204" s="58"/>
      <c r="D204" s="58"/>
      <c r="E204" s="69"/>
      <c r="F204" s="69"/>
      <c r="G204" s="69"/>
      <c r="H204" s="69"/>
      <c r="I204" s="67"/>
      <c r="N204" s="30"/>
    </row>
    <row r="205" spans="1:14" x14ac:dyDescent="0.25">
      <c r="A205" s="68"/>
      <c r="B205" s="58"/>
      <c r="C205" s="58"/>
      <c r="D205" s="58"/>
      <c r="E205" s="69"/>
      <c r="F205" s="69"/>
      <c r="G205" s="69"/>
      <c r="H205" s="69"/>
      <c r="I205" s="67"/>
      <c r="N205" s="30"/>
    </row>
    <row r="206" spans="1:14" x14ac:dyDescent="0.25">
      <c r="A206" s="68"/>
      <c r="B206" s="58"/>
      <c r="C206" s="58"/>
      <c r="D206" s="58"/>
      <c r="E206" s="69"/>
      <c r="F206" s="69"/>
      <c r="G206" s="69"/>
      <c r="H206" s="69"/>
      <c r="I206" s="67"/>
      <c r="N206" s="30"/>
    </row>
    <row r="207" spans="1:14" x14ac:dyDescent="0.25">
      <c r="A207" s="68"/>
      <c r="B207" s="58"/>
      <c r="C207" s="58"/>
      <c r="D207" s="58"/>
      <c r="E207" s="69"/>
      <c r="F207" s="69"/>
      <c r="G207" s="69"/>
      <c r="H207" s="69"/>
      <c r="I207" s="67"/>
      <c r="N207" s="30"/>
    </row>
    <row r="208" spans="1:14" x14ac:dyDescent="0.25">
      <c r="A208" s="68"/>
      <c r="B208" s="58"/>
      <c r="C208" s="58"/>
      <c r="D208" s="58"/>
      <c r="E208" s="69"/>
      <c r="F208" s="69"/>
      <c r="G208" s="69"/>
      <c r="H208" s="69"/>
      <c r="I208" s="67"/>
      <c r="N208" s="30"/>
    </row>
    <row r="209" spans="1:14" x14ac:dyDescent="0.25">
      <c r="A209" s="68"/>
      <c r="B209" s="58"/>
      <c r="C209" s="58"/>
      <c r="D209" s="58"/>
      <c r="E209" s="69"/>
      <c r="F209" s="69"/>
      <c r="G209" s="69"/>
      <c r="H209" s="69"/>
      <c r="I209" s="67"/>
      <c r="N209" s="30"/>
    </row>
    <row r="210" spans="1:14" x14ac:dyDescent="0.25">
      <c r="A210" s="68"/>
      <c r="B210" s="58"/>
      <c r="C210" s="58"/>
      <c r="D210" s="58"/>
      <c r="E210" s="69"/>
      <c r="F210" s="69"/>
      <c r="G210" s="69"/>
      <c r="H210" s="69"/>
      <c r="I210" s="67"/>
      <c r="N210" s="30"/>
    </row>
    <row r="211" spans="1:14" x14ac:dyDescent="0.25">
      <c r="A211" s="68"/>
      <c r="B211" s="58"/>
      <c r="C211" s="58"/>
      <c r="D211" s="58"/>
      <c r="E211" s="69"/>
      <c r="F211" s="69"/>
      <c r="G211" s="69"/>
      <c r="H211" s="69"/>
      <c r="I211" s="67"/>
      <c r="N211" s="30"/>
    </row>
    <row r="212" spans="1:14" x14ac:dyDescent="0.25">
      <c r="A212" s="68"/>
      <c r="B212" s="58"/>
      <c r="C212" s="58"/>
      <c r="D212" s="58"/>
      <c r="E212" s="69"/>
      <c r="F212" s="69"/>
      <c r="G212" s="69"/>
      <c r="H212" s="69"/>
      <c r="I212" s="67"/>
      <c r="N212" s="30"/>
    </row>
    <row r="213" spans="1:14" x14ac:dyDescent="0.25">
      <c r="A213" s="68"/>
      <c r="B213" s="58"/>
      <c r="C213" s="58"/>
      <c r="D213" s="58"/>
      <c r="E213" s="69"/>
      <c r="F213" s="69"/>
      <c r="G213" s="69"/>
      <c r="H213" s="69"/>
      <c r="I213" s="67"/>
      <c r="N213" s="30"/>
    </row>
    <row r="214" spans="1:14" x14ac:dyDescent="0.25">
      <c r="A214" s="68"/>
      <c r="B214" s="58"/>
      <c r="C214" s="58"/>
      <c r="D214" s="58"/>
      <c r="E214" s="69"/>
      <c r="F214" s="69"/>
      <c r="G214" s="69"/>
      <c r="H214" s="69"/>
      <c r="I214" s="67"/>
      <c r="N214" s="30"/>
    </row>
    <row r="215" spans="1:14" x14ac:dyDescent="0.25">
      <c r="A215" s="68"/>
      <c r="B215" s="58"/>
      <c r="C215" s="58"/>
      <c r="D215" s="58"/>
      <c r="E215" s="69"/>
      <c r="F215" s="69"/>
      <c r="G215" s="69"/>
      <c r="H215" s="69"/>
      <c r="I215" s="67"/>
      <c r="N215" s="30"/>
    </row>
    <row r="216" spans="1:14" x14ac:dyDescent="0.25">
      <c r="A216" s="68"/>
      <c r="B216" s="58"/>
      <c r="C216" s="58"/>
      <c r="D216" s="58"/>
      <c r="E216" s="69"/>
      <c r="F216" s="69"/>
      <c r="G216" s="69"/>
      <c r="H216" s="69"/>
      <c r="I216" s="67"/>
      <c r="N216" s="30"/>
    </row>
    <row r="217" spans="1:14" x14ac:dyDescent="0.25">
      <c r="A217" s="68"/>
      <c r="B217" s="58"/>
      <c r="C217" s="58"/>
      <c r="D217" s="58"/>
      <c r="E217" s="69"/>
      <c r="F217" s="69"/>
      <c r="G217" s="69"/>
      <c r="H217" s="69"/>
      <c r="I217" s="67"/>
      <c r="N217" s="30"/>
    </row>
    <row r="218" spans="1:14" x14ac:dyDescent="0.25">
      <c r="A218" s="68"/>
      <c r="B218" s="58"/>
      <c r="C218" s="58"/>
      <c r="D218" s="58"/>
      <c r="E218" s="69"/>
      <c r="F218" s="69"/>
      <c r="G218" s="69"/>
      <c r="H218" s="69"/>
      <c r="I218" s="67"/>
      <c r="N218" s="30"/>
    </row>
    <row r="219" spans="1:14" x14ac:dyDescent="0.25">
      <c r="A219" s="68"/>
      <c r="B219" s="58"/>
      <c r="C219" s="58"/>
      <c r="D219" s="58"/>
      <c r="E219" s="69"/>
      <c r="F219" s="69"/>
      <c r="G219" s="69"/>
      <c r="H219" s="69"/>
      <c r="I219" s="67"/>
      <c r="N219" s="30"/>
    </row>
    <row r="220" spans="1:14" x14ac:dyDescent="0.25">
      <c r="A220" s="68"/>
      <c r="B220" s="58"/>
      <c r="C220" s="58"/>
      <c r="D220" s="58"/>
      <c r="E220" s="69"/>
      <c r="F220" s="69"/>
      <c r="G220" s="69"/>
      <c r="H220" s="69"/>
      <c r="I220" s="67"/>
      <c r="N220" s="30"/>
    </row>
    <row r="221" spans="1:14" x14ac:dyDescent="0.25">
      <c r="A221" s="68"/>
      <c r="B221" s="58"/>
      <c r="C221" s="58"/>
      <c r="D221" s="58"/>
      <c r="E221" s="69"/>
      <c r="F221" s="69"/>
      <c r="G221" s="69"/>
      <c r="H221" s="69"/>
      <c r="I221" s="67"/>
      <c r="N221" s="30"/>
    </row>
    <row r="222" spans="1:14" x14ac:dyDescent="0.25">
      <c r="A222" s="68"/>
      <c r="B222" s="58"/>
      <c r="C222" s="58"/>
      <c r="D222" s="58"/>
      <c r="E222" s="69"/>
      <c r="F222" s="69"/>
      <c r="G222" s="69"/>
      <c r="H222" s="69"/>
      <c r="I222" s="67"/>
      <c r="N222" s="30"/>
    </row>
    <row r="223" spans="1:14" x14ac:dyDescent="0.25">
      <c r="A223" s="68"/>
      <c r="B223" s="58"/>
      <c r="C223" s="58"/>
      <c r="D223" s="58"/>
      <c r="E223" s="69"/>
      <c r="F223" s="69"/>
      <c r="G223" s="69"/>
      <c r="H223" s="69"/>
      <c r="I223" s="67"/>
      <c r="N223" s="30"/>
    </row>
    <row r="224" spans="1:14" x14ac:dyDescent="0.25">
      <c r="A224" s="68"/>
      <c r="B224" s="58"/>
      <c r="C224" s="58"/>
      <c r="D224" s="58"/>
      <c r="E224" s="69"/>
      <c r="F224" s="69"/>
      <c r="G224" s="69"/>
      <c r="H224" s="69"/>
      <c r="I224" s="67"/>
      <c r="N224" s="30"/>
    </row>
    <row r="225" spans="1:14" x14ac:dyDescent="0.25">
      <c r="A225" s="68"/>
      <c r="B225" s="58"/>
      <c r="C225" s="58"/>
      <c r="D225" s="58"/>
      <c r="E225" s="69"/>
      <c r="F225" s="69"/>
      <c r="G225" s="69"/>
      <c r="H225" s="69"/>
      <c r="I225" s="67"/>
      <c r="N225" s="30"/>
    </row>
    <row r="226" spans="1:14" x14ac:dyDescent="0.25">
      <c r="A226" s="68"/>
      <c r="B226" s="58"/>
      <c r="C226" s="58"/>
      <c r="D226" s="58"/>
      <c r="E226" s="69"/>
      <c r="F226" s="69"/>
      <c r="G226" s="69"/>
      <c r="H226" s="69"/>
      <c r="I226" s="67"/>
      <c r="N226" s="30"/>
    </row>
    <row r="227" spans="1:14" x14ac:dyDescent="0.25">
      <c r="A227" s="68"/>
      <c r="B227" s="58"/>
      <c r="C227" s="58"/>
      <c r="D227" s="58"/>
      <c r="E227" s="69"/>
      <c r="F227" s="69"/>
      <c r="G227" s="69"/>
      <c r="H227" s="69"/>
      <c r="I227" s="67"/>
      <c r="N227" s="30"/>
    </row>
    <row r="228" spans="1:14" x14ac:dyDescent="0.25">
      <c r="A228" s="68"/>
      <c r="B228" s="58"/>
      <c r="C228" s="58"/>
      <c r="D228" s="58"/>
      <c r="E228" s="69"/>
      <c r="F228" s="69"/>
      <c r="G228" s="69"/>
      <c r="H228" s="69"/>
      <c r="I228" s="67"/>
      <c r="N228" s="30"/>
    </row>
    <row r="229" spans="1:14" x14ac:dyDescent="0.25">
      <c r="A229" s="68"/>
      <c r="B229" s="58"/>
      <c r="C229" s="58"/>
      <c r="D229" s="58"/>
      <c r="E229" s="69"/>
      <c r="F229" s="69"/>
      <c r="G229" s="69"/>
      <c r="H229" s="69"/>
      <c r="I229" s="67"/>
      <c r="N229" s="30"/>
    </row>
    <row r="230" spans="1:14" x14ac:dyDescent="0.25">
      <c r="A230" s="68"/>
      <c r="B230" s="58"/>
      <c r="C230" s="58"/>
      <c r="D230" s="58"/>
      <c r="E230" s="69"/>
      <c r="F230" s="69"/>
      <c r="G230" s="69"/>
      <c r="H230" s="69"/>
      <c r="I230" s="67"/>
      <c r="N230" s="30"/>
    </row>
    <row r="231" spans="1:14" x14ac:dyDescent="0.25">
      <c r="A231" s="68"/>
      <c r="B231" s="58"/>
      <c r="C231" s="58"/>
      <c r="D231" s="58"/>
      <c r="E231" s="69"/>
      <c r="F231" s="69"/>
      <c r="G231" s="69"/>
      <c r="H231" s="69"/>
      <c r="I231" s="67"/>
      <c r="N231" s="30"/>
    </row>
    <row r="232" spans="1:14" x14ac:dyDescent="0.25">
      <c r="A232" s="68"/>
      <c r="B232" s="58"/>
      <c r="C232" s="58"/>
      <c r="D232" s="58"/>
      <c r="E232" s="69"/>
      <c r="F232" s="69"/>
      <c r="G232" s="69"/>
      <c r="H232" s="69"/>
      <c r="I232" s="67"/>
      <c r="N232" s="30"/>
    </row>
    <row r="233" spans="1:14" x14ac:dyDescent="0.25">
      <c r="A233" s="68"/>
      <c r="B233" s="58"/>
      <c r="C233" s="58"/>
      <c r="D233" s="58"/>
      <c r="E233" s="69"/>
      <c r="F233" s="69"/>
      <c r="G233" s="69"/>
      <c r="H233" s="69"/>
      <c r="I233" s="67"/>
      <c r="N233" s="30"/>
    </row>
    <row r="234" spans="1:14" x14ac:dyDescent="0.25">
      <c r="A234" s="68"/>
      <c r="B234" s="58"/>
      <c r="C234" s="58"/>
      <c r="D234" s="58"/>
      <c r="E234" s="69"/>
      <c r="F234" s="69"/>
      <c r="G234" s="69"/>
      <c r="H234" s="69"/>
      <c r="I234" s="67"/>
      <c r="N234" s="30"/>
    </row>
    <row r="235" spans="1:14" x14ac:dyDescent="0.25">
      <c r="A235" s="68"/>
      <c r="B235" s="58"/>
      <c r="C235" s="58"/>
      <c r="D235" s="58"/>
      <c r="E235" s="69"/>
      <c r="F235" s="69"/>
      <c r="G235" s="69"/>
      <c r="H235" s="69"/>
      <c r="I235" s="67"/>
      <c r="N235" s="30"/>
    </row>
    <row r="236" spans="1:14" x14ac:dyDescent="0.25">
      <c r="A236" s="68"/>
      <c r="B236" s="58"/>
      <c r="C236" s="58"/>
      <c r="D236" s="58"/>
      <c r="E236" s="69"/>
      <c r="F236" s="69"/>
      <c r="G236" s="69"/>
      <c r="H236" s="69"/>
      <c r="I236" s="67"/>
      <c r="N236" s="30"/>
    </row>
    <row r="237" spans="1:14" x14ac:dyDescent="0.25">
      <c r="A237" s="68"/>
      <c r="B237" s="58"/>
      <c r="C237" s="58"/>
      <c r="D237" s="58"/>
      <c r="E237" s="69"/>
      <c r="F237" s="69"/>
      <c r="G237" s="69"/>
      <c r="H237" s="69"/>
      <c r="I237" s="67"/>
      <c r="N237" s="30"/>
    </row>
    <row r="238" spans="1:14" x14ac:dyDescent="0.25">
      <c r="A238" s="68"/>
      <c r="B238" s="58"/>
      <c r="C238" s="58"/>
      <c r="D238" s="58"/>
      <c r="E238" s="69"/>
      <c r="F238" s="69"/>
      <c r="G238" s="69"/>
      <c r="H238" s="69"/>
      <c r="I238" s="67"/>
      <c r="N238" s="30"/>
    </row>
    <row r="239" spans="1:14" x14ac:dyDescent="0.25">
      <c r="A239" s="68"/>
      <c r="B239" s="58"/>
      <c r="C239" s="58"/>
      <c r="D239" s="58"/>
      <c r="E239" s="69"/>
      <c r="F239" s="69"/>
      <c r="G239" s="69"/>
      <c r="H239" s="69"/>
      <c r="I239" s="67"/>
      <c r="N239" s="30"/>
    </row>
    <row r="240" spans="1:14" x14ac:dyDescent="0.25">
      <c r="A240" s="68"/>
      <c r="B240" s="58"/>
      <c r="C240" s="58"/>
      <c r="D240" s="58"/>
      <c r="E240" s="69"/>
      <c r="F240" s="69"/>
      <c r="G240" s="69"/>
      <c r="H240" s="69"/>
      <c r="I240" s="67"/>
      <c r="N240" s="30"/>
    </row>
    <row r="241" spans="1:14" x14ac:dyDescent="0.25">
      <c r="A241" s="68"/>
      <c r="B241" s="58"/>
      <c r="C241" s="58"/>
      <c r="D241" s="58"/>
      <c r="E241" s="69"/>
      <c r="F241" s="69"/>
      <c r="G241" s="69"/>
      <c r="H241" s="69"/>
      <c r="I241" s="67"/>
      <c r="N241" s="30"/>
    </row>
    <row r="242" spans="1:14" x14ac:dyDescent="0.25">
      <c r="A242" s="68"/>
      <c r="B242" s="58"/>
      <c r="C242" s="58"/>
      <c r="D242" s="58"/>
      <c r="E242" s="69"/>
      <c r="F242" s="69"/>
      <c r="G242" s="69"/>
      <c r="H242" s="69"/>
      <c r="I242" s="67"/>
      <c r="N242" s="30"/>
    </row>
    <row r="243" spans="1:14" x14ac:dyDescent="0.25">
      <c r="A243" s="68"/>
      <c r="B243" s="58"/>
      <c r="C243" s="58"/>
      <c r="D243" s="58"/>
      <c r="E243" s="69"/>
      <c r="F243" s="69"/>
      <c r="G243" s="69"/>
      <c r="H243" s="69"/>
      <c r="I243" s="67"/>
      <c r="N243" s="30"/>
    </row>
    <row r="244" spans="1:14" x14ac:dyDescent="0.25">
      <c r="A244" s="68"/>
      <c r="B244" s="58"/>
      <c r="C244" s="58"/>
      <c r="D244" s="58"/>
      <c r="E244" s="69"/>
      <c r="F244" s="69"/>
      <c r="G244" s="69"/>
      <c r="H244" s="69"/>
      <c r="I244" s="67"/>
      <c r="N244" s="30"/>
    </row>
    <row r="245" spans="1:14" x14ac:dyDescent="0.25">
      <c r="A245" s="68"/>
      <c r="B245" s="58"/>
      <c r="C245" s="58"/>
      <c r="D245" s="58"/>
      <c r="E245" s="69"/>
      <c r="F245" s="69"/>
      <c r="G245" s="69"/>
      <c r="H245" s="69"/>
      <c r="I245" s="67"/>
      <c r="N245" s="30"/>
    </row>
    <row r="246" spans="1:14" x14ac:dyDescent="0.25">
      <c r="A246" s="68"/>
      <c r="B246" s="58"/>
      <c r="C246" s="58"/>
      <c r="D246" s="58"/>
      <c r="E246" s="69"/>
      <c r="F246" s="69"/>
      <c r="G246" s="69"/>
      <c r="H246" s="69"/>
      <c r="I246" s="67"/>
      <c r="N246" s="30"/>
    </row>
    <row r="247" spans="1:14" x14ac:dyDescent="0.25">
      <c r="A247" s="68"/>
      <c r="B247" s="58"/>
      <c r="C247" s="58"/>
      <c r="D247" s="58"/>
      <c r="E247" s="69"/>
      <c r="F247" s="69"/>
      <c r="G247" s="69"/>
      <c r="H247" s="69"/>
      <c r="I247" s="67"/>
      <c r="N247" s="30"/>
    </row>
    <row r="248" spans="1:14" x14ac:dyDescent="0.25">
      <c r="A248" s="68"/>
      <c r="B248" s="58"/>
      <c r="C248" s="58"/>
      <c r="D248" s="58"/>
      <c r="E248" s="69"/>
      <c r="F248" s="69"/>
      <c r="G248" s="69"/>
      <c r="H248" s="69"/>
      <c r="I248" s="67"/>
      <c r="N248" s="30"/>
    </row>
    <row r="249" spans="1:14" x14ac:dyDescent="0.25">
      <c r="A249" s="68"/>
      <c r="B249" s="58"/>
      <c r="C249" s="58"/>
      <c r="D249" s="58"/>
      <c r="E249" s="69"/>
      <c r="F249" s="69"/>
      <c r="G249" s="69"/>
      <c r="H249" s="69"/>
      <c r="I249" s="67"/>
      <c r="N249" s="30"/>
    </row>
    <row r="250" spans="1:14" x14ac:dyDescent="0.25">
      <c r="A250" s="68"/>
      <c r="B250" s="58"/>
      <c r="C250" s="58"/>
      <c r="D250" s="58"/>
      <c r="E250" s="69"/>
      <c r="F250" s="69"/>
      <c r="G250" s="69"/>
      <c r="H250" s="69"/>
      <c r="I250" s="67"/>
      <c r="N250" s="30"/>
    </row>
    <row r="251" spans="1:14" x14ac:dyDescent="0.25">
      <c r="A251" s="68"/>
      <c r="B251" s="58"/>
      <c r="C251" s="58"/>
      <c r="D251" s="58"/>
      <c r="E251" s="69"/>
      <c r="F251" s="69"/>
      <c r="G251" s="69"/>
      <c r="H251" s="69"/>
      <c r="I251" s="67"/>
      <c r="N251" s="30"/>
    </row>
    <row r="252" spans="1:14" x14ac:dyDescent="0.25">
      <c r="A252" s="68"/>
      <c r="B252" s="58"/>
      <c r="C252" s="58"/>
      <c r="D252" s="58"/>
      <c r="E252" s="69"/>
      <c r="F252" s="69"/>
      <c r="G252" s="69"/>
      <c r="H252" s="69"/>
      <c r="I252" s="67"/>
      <c r="N252" s="30"/>
    </row>
    <row r="253" spans="1:14" x14ac:dyDescent="0.25">
      <c r="A253" s="68"/>
      <c r="B253" s="58"/>
      <c r="C253" s="58"/>
      <c r="D253" s="58"/>
      <c r="E253" s="69"/>
      <c r="F253" s="69"/>
      <c r="G253" s="69"/>
      <c r="H253" s="69"/>
      <c r="I253" s="67"/>
      <c r="N253" s="30"/>
    </row>
    <row r="254" spans="1:14" x14ac:dyDescent="0.25">
      <c r="A254" s="68"/>
      <c r="B254" s="58"/>
      <c r="C254" s="58"/>
      <c r="D254" s="58"/>
      <c r="E254" s="69"/>
      <c r="F254" s="69"/>
      <c r="G254" s="69"/>
      <c r="H254" s="69"/>
      <c r="I254" s="67"/>
      <c r="N254" s="30"/>
    </row>
    <row r="255" spans="1:14" x14ac:dyDescent="0.25">
      <c r="A255" s="68"/>
      <c r="B255" s="58"/>
      <c r="C255" s="58"/>
      <c r="D255" s="58"/>
      <c r="E255" s="69"/>
      <c r="F255" s="69"/>
      <c r="G255" s="69"/>
      <c r="H255" s="69"/>
      <c r="I255" s="67"/>
      <c r="N255" s="30"/>
    </row>
    <row r="256" spans="1:14" x14ac:dyDescent="0.25">
      <c r="A256" s="68"/>
      <c r="B256" s="58"/>
      <c r="C256" s="58"/>
      <c r="D256" s="58"/>
      <c r="E256" s="69"/>
      <c r="F256" s="69"/>
      <c r="G256" s="69"/>
      <c r="H256" s="69"/>
      <c r="I256" s="67"/>
      <c r="N256" s="30"/>
    </row>
    <row r="257" spans="1:14" x14ac:dyDescent="0.25">
      <c r="A257" s="68"/>
      <c r="B257" s="58"/>
      <c r="C257" s="58"/>
      <c r="D257" s="58"/>
      <c r="E257" s="69"/>
      <c r="F257" s="69"/>
      <c r="G257" s="69"/>
      <c r="H257" s="69"/>
      <c r="I257" s="67"/>
      <c r="N257" s="30"/>
    </row>
    <row r="258" spans="1:14" x14ac:dyDescent="0.25">
      <c r="A258" s="68"/>
      <c r="B258" s="58"/>
      <c r="C258" s="58"/>
      <c r="D258" s="58"/>
      <c r="E258" s="69"/>
      <c r="F258" s="69"/>
      <c r="G258" s="69"/>
      <c r="H258" s="69"/>
      <c r="I258" s="67"/>
      <c r="N258" s="30"/>
    </row>
    <row r="259" spans="1:14" x14ac:dyDescent="0.25">
      <c r="A259" s="68"/>
      <c r="B259" s="58"/>
      <c r="C259" s="58"/>
      <c r="D259" s="58"/>
      <c r="E259" s="69"/>
      <c r="F259" s="69"/>
      <c r="G259" s="69"/>
      <c r="H259" s="69"/>
      <c r="I259" s="67"/>
      <c r="N259" s="30"/>
    </row>
    <row r="260" spans="1:14" x14ac:dyDescent="0.25">
      <c r="A260" s="68"/>
      <c r="B260" s="58"/>
      <c r="C260" s="58"/>
      <c r="D260" s="58"/>
      <c r="E260" s="69"/>
      <c r="F260" s="69"/>
      <c r="G260" s="69"/>
      <c r="H260" s="69"/>
      <c r="I260" s="67"/>
      <c r="N260" s="30"/>
    </row>
    <row r="261" spans="1:14" x14ac:dyDescent="0.25">
      <c r="A261" s="68"/>
      <c r="B261" s="58"/>
      <c r="C261" s="58"/>
      <c r="D261" s="58"/>
      <c r="E261" s="69"/>
      <c r="F261" s="69"/>
      <c r="G261" s="69"/>
      <c r="H261" s="69"/>
      <c r="I261" s="67"/>
      <c r="N261" s="30"/>
    </row>
    <row r="262" spans="1:14" x14ac:dyDescent="0.25">
      <c r="A262" s="68"/>
      <c r="B262" s="58"/>
      <c r="C262" s="58"/>
      <c r="D262" s="58"/>
      <c r="E262" s="69"/>
      <c r="F262" s="69"/>
      <c r="G262" s="69"/>
      <c r="H262" s="69"/>
      <c r="I262" s="67"/>
      <c r="N262" s="30"/>
    </row>
    <row r="263" spans="1:14" x14ac:dyDescent="0.25">
      <c r="A263" s="68"/>
      <c r="B263" s="58"/>
      <c r="C263" s="58"/>
      <c r="D263" s="58"/>
      <c r="E263" s="69"/>
      <c r="F263" s="69"/>
      <c r="G263" s="69"/>
      <c r="H263" s="69"/>
      <c r="I263" s="67"/>
      <c r="N263" s="30"/>
    </row>
    <row r="264" spans="1:14" x14ac:dyDescent="0.25">
      <c r="A264" s="68"/>
      <c r="B264" s="58"/>
      <c r="C264" s="58"/>
      <c r="D264" s="58"/>
      <c r="E264" s="69"/>
      <c r="F264" s="69"/>
      <c r="G264" s="69"/>
      <c r="H264" s="69"/>
      <c r="I264" s="67"/>
      <c r="N264" s="30"/>
    </row>
    <row r="265" spans="1:14" x14ac:dyDescent="0.25">
      <c r="A265" s="68"/>
      <c r="B265" s="58"/>
      <c r="C265" s="58"/>
      <c r="D265" s="58"/>
      <c r="E265" s="69"/>
      <c r="F265" s="69"/>
      <c r="G265" s="69"/>
      <c r="H265" s="69"/>
      <c r="I265" s="67"/>
      <c r="N265" s="30"/>
    </row>
    <row r="266" spans="1:14" x14ac:dyDescent="0.25">
      <c r="A266" s="68"/>
      <c r="B266" s="58"/>
      <c r="C266" s="58"/>
      <c r="D266" s="58"/>
      <c r="E266" s="69"/>
      <c r="F266" s="69"/>
      <c r="G266" s="69"/>
      <c r="H266" s="69"/>
      <c r="I266" s="67"/>
      <c r="N266" s="30"/>
    </row>
    <row r="267" spans="1:14" x14ac:dyDescent="0.25">
      <c r="A267" s="68"/>
      <c r="B267" s="58"/>
      <c r="C267" s="58"/>
      <c r="D267" s="58"/>
      <c r="E267" s="69"/>
      <c r="F267" s="69"/>
      <c r="G267" s="69"/>
      <c r="H267" s="69"/>
      <c r="I267" s="67"/>
      <c r="N267" s="30"/>
    </row>
    <row r="268" spans="1:14" x14ac:dyDescent="0.25">
      <c r="A268" s="68"/>
      <c r="B268" s="58"/>
      <c r="C268" s="58"/>
      <c r="D268" s="58"/>
      <c r="E268" s="69"/>
      <c r="F268" s="69"/>
      <c r="G268" s="69"/>
      <c r="H268" s="69"/>
      <c r="I268" s="67"/>
      <c r="N268" s="30"/>
    </row>
    <row r="269" spans="1:14" x14ac:dyDescent="0.25">
      <c r="A269" s="68"/>
      <c r="B269" s="58"/>
      <c r="C269" s="58"/>
      <c r="D269" s="58"/>
      <c r="E269" s="69"/>
      <c r="F269" s="69"/>
      <c r="G269" s="69"/>
      <c r="H269" s="69"/>
      <c r="I269" s="67"/>
      <c r="N269" s="30"/>
    </row>
    <row r="270" spans="1:14" x14ac:dyDescent="0.25">
      <c r="A270" s="68"/>
      <c r="B270" s="58"/>
      <c r="C270" s="58"/>
      <c r="D270" s="58"/>
      <c r="E270" s="69"/>
      <c r="F270" s="69"/>
      <c r="G270" s="69"/>
      <c r="H270" s="69"/>
      <c r="I270" s="67"/>
      <c r="N270" s="30"/>
    </row>
    <row r="271" spans="1:14" x14ac:dyDescent="0.25">
      <c r="A271" s="68"/>
      <c r="B271" s="58"/>
      <c r="C271" s="58"/>
      <c r="D271" s="58"/>
      <c r="E271" s="69"/>
      <c r="F271" s="69"/>
      <c r="G271" s="69"/>
      <c r="H271" s="69"/>
      <c r="I271" s="67"/>
      <c r="N271" s="30"/>
    </row>
    <row r="272" spans="1:14" x14ac:dyDescent="0.25">
      <c r="A272" s="68"/>
      <c r="B272" s="58"/>
      <c r="C272" s="58"/>
      <c r="D272" s="58"/>
      <c r="E272" s="69"/>
      <c r="F272" s="69"/>
      <c r="G272" s="69"/>
      <c r="H272" s="69"/>
      <c r="I272" s="69"/>
    </row>
    <row r="273" spans="1:9" x14ac:dyDescent="0.25">
      <c r="A273" s="68"/>
      <c r="B273" s="58"/>
      <c r="C273" s="58"/>
      <c r="D273" s="58"/>
      <c r="E273" s="69"/>
      <c r="F273" s="69"/>
      <c r="G273" s="69"/>
      <c r="H273" s="69"/>
      <c r="I273" s="69"/>
    </row>
    <row r="274" spans="1:9" x14ac:dyDescent="0.25">
      <c r="A274" s="68"/>
      <c r="B274" s="58"/>
      <c r="C274" s="58"/>
      <c r="D274" s="58"/>
      <c r="E274" s="69"/>
      <c r="F274" s="69"/>
      <c r="G274" s="69"/>
      <c r="H274" s="69"/>
      <c r="I274" s="69"/>
    </row>
    <row r="275" spans="1:9" x14ac:dyDescent="0.25">
      <c r="A275" s="68"/>
      <c r="B275" s="58"/>
      <c r="C275" s="58"/>
      <c r="D275" s="58"/>
      <c r="E275" s="69"/>
      <c r="F275" s="69"/>
      <c r="G275" s="69"/>
      <c r="H275" s="69"/>
      <c r="I275" s="69"/>
    </row>
    <row r="276" spans="1:9" x14ac:dyDescent="0.25">
      <c r="A276" s="68"/>
      <c r="B276" s="58"/>
      <c r="C276" s="58"/>
      <c r="D276" s="58"/>
      <c r="E276" s="69"/>
      <c r="F276" s="69"/>
      <c r="G276" s="69"/>
      <c r="H276" s="69"/>
      <c r="I276" s="69"/>
    </row>
    <row r="277" spans="1:9" x14ac:dyDescent="0.25">
      <c r="A277" s="68"/>
      <c r="B277" s="58"/>
      <c r="C277" s="58"/>
      <c r="D277" s="58"/>
      <c r="E277" s="69"/>
      <c r="F277" s="69"/>
      <c r="G277" s="69"/>
      <c r="H277" s="69"/>
      <c r="I277" s="69"/>
    </row>
    <row r="278" spans="1:9" x14ac:dyDescent="0.25">
      <c r="A278" s="68"/>
      <c r="B278" s="58"/>
      <c r="C278" s="58"/>
      <c r="D278" s="58"/>
      <c r="E278" s="69"/>
      <c r="F278" s="69"/>
      <c r="G278" s="69"/>
      <c r="H278" s="69"/>
      <c r="I278" s="69"/>
    </row>
    <row r="279" spans="1:9" x14ac:dyDescent="0.25">
      <c r="A279" s="68"/>
      <c r="B279" s="58"/>
      <c r="C279" s="58"/>
      <c r="D279" s="58"/>
      <c r="E279" s="69"/>
      <c r="F279" s="69"/>
      <c r="G279" s="69"/>
      <c r="H279" s="69"/>
      <c r="I279" s="69"/>
    </row>
    <row r="280" spans="1:9" x14ac:dyDescent="0.25">
      <c r="A280" s="68"/>
      <c r="B280" s="58"/>
      <c r="C280" s="58"/>
      <c r="D280" s="58"/>
      <c r="E280" s="69"/>
      <c r="F280" s="69"/>
      <c r="G280" s="69"/>
      <c r="H280" s="69"/>
      <c r="I280" s="69"/>
    </row>
    <row r="281" spans="1:9" x14ac:dyDescent="0.25">
      <c r="A281" s="68"/>
      <c r="B281" s="58"/>
      <c r="C281" s="58"/>
      <c r="D281" s="58"/>
      <c r="E281" s="69"/>
      <c r="F281" s="69"/>
      <c r="G281" s="69"/>
      <c r="H281" s="69"/>
      <c r="I281" s="69"/>
    </row>
    <row r="282" spans="1:9" x14ac:dyDescent="0.25">
      <c r="A282" s="68"/>
      <c r="B282" s="58"/>
      <c r="C282" s="58"/>
      <c r="D282" s="58"/>
      <c r="E282" s="69"/>
      <c r="F282" s="69"/>
      <c r="G282" s="69"/>
      <c r="H282" s="69"/>
      <c r="I282" s="69"/>
    </row>
    <row r="283" spans="1:9" x14ac:dyDescent="0.25">
      <c r="A283" s="68"/>
      <c r="B283" s="58"/>
      <c r="C283" s="58"/>
      <c r="D283" s="58"/>
      <c r="E283" s="69"/>
      <c r="F283" s="69"/>
      <c r="G283" s="69"/>
      <c r="H283" s="69"/>
      <c r="I283" s="69"/>
    </row>
    <row r="284" spans="1:9" x14ac:dyDescent="0.25">
      <c r="A284" s="68"/>
      <c r="B284" s="58"/>
      <c r="C284" s="58"/>
      <c r="D284" s="58"/>
      <c r="E284" s="69"/>
      <c r="F284" s="69"/>
      <c r="G284" s="69"/>
      <c r="H284" s="69"/>
      <c r="I284" s="69"/>
    </row>
    <row r="285" spans="1:9" x14ac:dyDescent="0.25">
      <c r="A285" s="68"/>
      <c r="B285" s="58"/>
      <c r="C285" s="58"/>
      <c r="D285" s="58"/>
      <c r="E285" s="69"/>
      <c r="F285" s="69"/>
      <c r="G285" s="69"/>
      <c r="H285" s="69"/>
      <c r="I285" s="69"/>
    </row>
    <row r="286" spans="1:9" x14ac:dyDescent="0.25">
      <c r="A286" s="68"/>
      <c r="B286" s="58"/>
      <c r="C286" s="58"/>
      <c r="D286" s="58"/>
      <c r="E286" s="69"/>
      <c r="F286" s="69"/>
      <c r="G286" s="69"/>
      <c r="H286" s="69"/>
      <c r="I286" s="69"/>
    </row>
    <row r="287" spans="1:9" x14ac:dyDescent="0.25">
      <c r="A287" s="68"/>
      <c r="B287" s="58"/>
      <c r="C287" s="58"/>
      <c r="D287" s="58"/>
      <c r="E287" s="69"/>
      <c r="F287" s="69"/>
      <c r="G287" s="69"/>
      <c r="H287" s="69"/>
      <c r="I287" s="69"/>
    </row>
    <row r="288" spans="1:9" x14ac:dyDescent="0.25">
      <c r="A288" s="68"/>
      <c r="B288" s="58"/>
      <c r="C288" s="58"/>
      <c r="D288" s="58"/>
      <c r="E288" s="69"/>
      <c r="F288" s="69"/>
      <c r="G288" s="69"/>
      <c r="H288" s="69"/>
      <c r="I288" s="69"/>
    </row>
    <row r="289" spans="1:9" x14ac:dyDescent="0.25">
      <c r="A289" s="68"/>
      <c r="B289" s="58"/>
      <c r="C289" s="58"/>
      <c r="D289" s="58"/>
      <c r="E289" s="69"/>
      <c r="F289" s="69"/>
      <c r="G289" s="69"/>
      <c r="H289" s="69"/>
      <c r="I289" s="69"/>
    </row>
    <row r="290" spans="1:9" x14ac:dyDescent="0.25">
      <c r="A290" s="68"/>
      <c r="B290" s="58"/>
      <c r="C290" s="58"/>
      <c r="D290" s="58"/>
      <c r="E290" s="69"/>
      <c r="F290" s="69"/>
      <c r="G290" s="69"/>
      <c r="H290" s="69"/>
      <c r="I290" s="69"/>
    </row>
    <row r="291" spans="1:9" x14ac:dyDescent="0.25">
      <c r="A291" s="68"/>
      <c r="B291" s="58"/>
      <c r="C291" s="58"/>
      <c r="D291" s="58"/>
      <c r="E291" s="69"/>
      <c r="F291" s="69"/>
      <c r="G291" s="69"/>
      <c r="H291" s="69"/>
      <c r="I291" s="69"/>
    </row>
    <row r="292" spans="1:9" x14ac:dyDescent="0.25">
      <c r="A292" s="68"/>
      <c r="B292" s="58"/>
      <c r="C292" s="58"/>
      <c r="D292" s="58"/>
      <c r="E292" s="69"/>
      <c r="F292" s="69"/>
      <c r="G292" s="69"/>
      <c r="H292" s="69"/>
      <c r="I292" s="69"/>
    </row>
    <row r="293" spans="1:9" x14ac:dyDescent="0.25">
      <c r="A293" s="68"/>
      <c r="B293" s="58"/>
      <c r="C293" s="58"/>
      <c r="D293" s="58"/>
      <c r="E293" s="69"/>
      <c r="F293" s="69"/>
      <c r="G293" s="69"/>
      <c r="H293" s="69"/>
      <c r="I293" s="69"/>
    </row>
    <row r="294" spans="1:9" x14ac:dyDescent="0.25">
      <c r="A294" s="68"/>
      <c r="B294" s="58"/>
      <c r="C294" s="58"/>
      <c r="D294" s="58"/>
      <c r="E294" s="69"/>
      <c r="F294" s="69"/>
      <c r="G294" s="69"/>
      <c r="H294" s="69"/>
      <c r="I294" s="69"/>
    </row>
    <row r="295" spans="1:9" x14ac:dyDescent="0.25">
      <c r="A295" s="68"/>
      <c r="B295" s="58"/>
      <c r="C295" s="58"/>
      <c r="D295" s="58"/>
      <c r="E295" s="69"/>
      <c r="F295" s="69"/>
      <c r="G295" s="69"/>
      <c r="H295" s="69"/>
      <c r="I295" s="69"/>
    </row>
    <row r="296" spans="1:9" x14ac:dyDescent="0.25">
      <c r="A296" s="68"/>
      <c r="B296" s="58"/>
      <c r="C296" s="58"/>
      <c r="D296" s="58"/>
      <c r="E296" s="69"/>
      <c r="F296" s="69"/>
      <c r="G296" s="69"/>
      <c r="H296" s="69"/>
      <c r="I296" s="69"/>
    </row>
    <row r="297" spans="1:9" x14ac:dyDescent="0.25">
      <c r="A297" s="68"/>
      <c r="B297" s="58"/>
      <c r="C297" s="58"/>
      <c r="D297" s="58"/>
      <c r="E297" s="69"/>
      <c r="F297" s="69"/>
      <c r="G297" s="69"/>
      <c r="H297" s="69"/>
      <c r="I297" s="69"/>
    </row>
    <row r="298" spans="1:9" x14ac:dyDescent="0.25">
      <c r="A298" s="68"/>
      <c r="B298" s="58"/>
      <c r="C298" s="58"/>
      <c r="D298" s="58"/>
      <c r="E298" s="69"/>
      <c r="F298" s="69"/>
      <c r="G298" s="69"/>
      <c r="H298" s="69"/>
      <c r="I298" s="69"/>
    </row>
    <row r="299" spans="1:9" x14ac:dyDescent="0.25">
      <c r="A299" s="68"/>
      <c r="B299" s="58"/>
      <c r="C299" s="58"/>
      <c r="D299" s="58"/>
      <c r="E299" s="69"/>
      <c r="F299" s="69"/>
      <c r="G299" s="69"/>
      <c r="H299" s="69"/>
      <c r="I299" s="69"/>
    </row>
    <row r="300" spans="1:9" x14ac:dyDescent="0.25">
      <c r="A300" s="68"/>
      <c r="B300" s="58"/>
      <c r="C300" s="58"/>
      <c r="D300" s="58"/>
      <c r="E300" s="69"/>
      <c r="F300" s="69"/>
      <c r="G300" s="69"/>
      <c r="H300" s="69"/>
      <c r="I300" s="69"/>
    </row>
    <row r="301" spans="1:9" x14ac:dyDescent="0.25">
      <c r="A301" s="68"/>
      <c r="B301" s="58"/>
      <c r="C301" s="58"/>
      <c r="D301" s="58"/>
      <c r="E301" s="69"/>
      <c r="F301" s="69"/>
      <c r="G301" s="69"/>
      <c r="H301" s="69"/>
      <c r="I301" s="69"/>
    </row>
    <row r="302" spans="1:9" x14ac:dyDescent="0.25">
      <c r="A302" s="68"/>
      <c r="B302" s="58"/>
      <c r="C302" s="58"/>
      <c r="D302" s="58"/>
      <c r="E302" s="69"/>
      <c r="F302" s="69"/>
      <c r="G302" s="69"/>
      <c r="H302" s="69"/>
      <c r="I302" s="69"/>
    </row>
    <row r="303" spans="1:9" x14ac:dyDescent="0.25">
      <c r="A303" s="68"/>
      <c r="B303" s="58"/>
      <c r="C303" s="58"/>
      <c r="D303" s="58"/>
      <c r="E303" s="69"/>
      <c r="F303" s="69"/>
      <c r="G303" s="69"/>
      <c r="H303" s="69"/>
      <c r="I303" s="69"/>
    </row>
    <row r="304" spans="1:9" x14ac:dyDescent="0.25">
      <c r="A304" s="68"/>
      <c r="B304" s="58"/>
      <c r="C304" s="58"/>
      <c r="D304" s="58"/>
      <c r="E304" s="69"/>
      <c r="F304" s="69"/>
      <c r="G304" s="69"/>
      <c r="H304" s="69"/>
      <c r="I304" s="69"/>
    </row>
    <row r="305" spans="1:9" x14ac:dyDescent="0.25">
      <c r="A305" s="68"/>
      <c r="B305" s="58"/>
      <c r="C305" s="58"/>
      <c r="D305" s="58"/>
      <c r="E305" s="69"/>
      <c r="F305" s="69"/>
      <c r="G305" s="69"/>
      <c r="H305" s="69"/>
      <c r="I305" s="69"/>
    </row>
    <row r="306" spans="1:9" x14ac:dyDescent="0.25">
      <c r="A306" s="68"/>
      <c r="B306" s="58"/>
      <c r="C306" s="58"/>
      <c r="D306" s="58"/>
      <c r="E306" s="69"/>
      <c r="F306" s="69"/>
      <c r="G306" s="69"/>
      <c r="H306" s="69"/>
      <c r="I306" s="69"/>
    </row>
    <row r="307" spans="1:9" x14ac:dyDescent="0.25">
      <c r="A307" s="68"/>
      <c r="B307" s="58"/>
      <c r="C307" s="58"/>
      <c r="D307" s="58"/>
      <c r="E307" s="69"/>
      <c r="F307" s="69"/>
      <c r="G307" s="69"/>
      <c r="H307" s="69"/>
      <c r="I307" s="69"/>
    </row>
    <row r="308" spans="1:9" x14ac:dyDescent="0.25">
      <c r="A308" s="68"/>
      <c r="B308" s="58"/>
      <c r="C308" s="58"/>
      <c r="D308" s="58"/>
      <c r="E308" s="69"/>
      <c r="F308" s="69"/>
      <c r="G308" s="69"/>
      <c r="H308" s="69"/>
      <c r="I308" s="69"/>
    </row>
    <row r="309" spans="1:9" x14ac:dyDescent="0.25">
      <c r="A309" s="68"/>
      <c r="B309" s="58"/>
      <c r="C309" s="58"/>
      <c r="D309" s="58"/>
      <c r="E309" s="69"/>
      <c r="F309" s="69"/>
      <c r="G309" s="69"/>
      <c r="H309" s="69"/>
      <c r="I309" s="69"/>
    </row>
    <row r="310" spans="1:9" x14ac:dyDescent="0.25">
      <c r="A310" s="68"/>
      <c r="B310" s="58"/>
      <c r="C310" s="58"/>
      <c r="D310" s="58"/>
      <c r="E310" s="69"/>
      <c r="F310" s="69"/>
      <c r="G310" s="69"/>
      <c r="H310" s="69"/>
      <c r="I310" s="69"/>
    </row>
    <row r="311" spans="1:9" x14ac:dyDescent="0.25">
      <c r="A311" s="68"/>
      <c r="B311" s="58"/>
      <c r="C311" s="58"/>
      <c r="D311" s="58"/>
      <c r="E311" s="69"/>
      <c r="F311" s="69"/>
      <c r="G311" s="69"/>
      <c r="H311" s="69"/>
      <c r="I311" s="69"/>
    </row>
    <row r="312" spans="1:9" x14ac:dyDescent="0.25">
      <c r="A312" s="68"/>
      <c r="B312" s="58"/>
      <c r="C312" s="58"/>
      <c r="D312" s="58"/>
      <c r="E312" s="69"/>
      <c r="F312" s="69"/>
      <c r="G312" s="69"/>
      <c r="H312" s="69"/>
      <c r="I312" s="69"/>
    </row>
  </sheetData>
  <mergeCells count="1">
    <mergeCell ref="D5:E5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Y126"/>
  <sheetViews>
    <sheetView topLeftCell="A4" zoomScaleNormal="100" workbookViewId="0">
      <selection activeCell="J31" sqref="J31"/>
    </sheetView>
  </sheetViews>
  <sheetFormatPr defaultRowHeight="15.75" x14ac:dyDescent="0.25"/>
  <cols>
    <col min="1" max="1" width="26.85546875" style="26" customWidth="1"/>
    <col min="2" max="3" width="9.42578125" style="26" customWidth="1"/>
    <col min="4" max="4" width="10.5703125" style="26" customWidth="1"/>
    <col min="5" max="5" width="9.28515625" style="26" customWidth="1"/>
    <col min="6" max="8" width="9.42578125" style="26" customWidth="1"/>
    <col min="9" max="12" width="8.7109375" style="26" customWidth="1"/>
    <col min="13" max="13" width="9.7109375" style="26" bestFit="1" customWidth="1"/>
    <col min="14" max="14" width="14" style="30" customWidth="1"/>
    <col min="15" max="15" width="15.5703125" style="66" customWidth="1"/>
    <col min="16" max="16" width="16.140625" style="26" customWidth="1"/>
    <col min="17" max="17" width="14.42578125" style="55" customWidth="1"/>
    <col min="18" max="16384" width="9.140625" style="55"/>
  </cols>
  <sheetData>
    <row r="1" spans="1:25" x14ac:dyDescent="0.25">
      <c r="A1" s="296" t="s">
        <v>77</v>
      </c>
      <c r="B1" s="297"/>
    </row>
    <row r="2" spans="1:25" ht="14.25" customHeight="1" x14ac:dyDescent="0.25"/>
    <row r="3" spans="1:25" x14ac:dyDescent="0.25">
      <c r="A3" s="239" t="s">
        <v>190</v>
      </c>
    </row>
    <row r="4" spans="1:25" ht="18.75" customHeight="1" x14ac:dyDescent="0.25"/>
    <row r="5" spans="1:25" ht="15.75" customHeight="1" x14ac:dyDescent="0.25">
      <c r="A5" s="112"/>
      <c r="B5" s="112"/>
      <c r="C5" s="112"/>
      <c r="D5" s="425" t="s">
        <v>93</v>
      </c>
      <c r="E5" s="425"/>
      <c r="F5" s="240"/>
      <c r="G5" s="240"/>
      <c r="H5" s="240"/>
      <c r="I5" s="241"/>
      <c r="J5" s="241"/>
      <c r="K5" s="241"/>
      <c r="L5" s="241"/>
      <c r="M5" s="241"/>
      <c r="N5" s="242"/>
      <c r="O5" s="113"/>
      <c r="P5" s="110"/>
    </row>
    <row r="6" spans="1:25" x14ac:dyDescent="0.25">
      <c r="A6" s="243" t="s">
        <v>79</v>
      </c>
      <c r="B6" s="244" t="s">
        <v>39</v>
      </c>
      <c r="C6" s="244" t="s">
        <v>40</v>
      </c>
      <c r="D6" s="244" t="s">
        <v>41</v>
      </c>
      <c r="E6" s="244" t="s">
        <v>42</v>
      </c>
      <c r="F6" s="244" t="s">
        <v>45</v>
      </c>
      <c r="G6" s="244" t="s">
        <v>51</v>
      </c>
      <c r="H6" s="244" t="s">
        <v>120</v>
      </c>
      <c r="I6" s="244" t="s">
        <v>123</v>
      </c>
      <c r="J6" s="33" t="s">
        <v>139</v>
      </c>
      <c r="K6" s="33" t="s">
        <v>160</v>
      </c>
      <c r="L6" s="33" t="s">
        <v>165</v>
      </c>
      <c r="M6" s="33" t="s">
        <v>184</v>
      </c>
      <c r="N6" s="35" t="s">
        <v>187</v>
      </c>
      <c r="O6" s="36" t="s">
        <v>188</v>
      </c>
      <c r="P6" s="36" t="s">
        <v>189</v>
      </c>
      <c r="Q6" s="44"/>
      <c r="R6" s="390"/>
      <c r="S6" s="390"/>
      <c r="T6" s="390"/>
      <c r="U6" s="390"/>
      <c r="V6" s="388"/>
      <c r="W6" s="388"/>
      <c r="X6" s="388"/>
      <c r="Y6" s="388"/>
    </row>
    <row r="7" spans="1:25" x14ac:dyDescent="0.25">
      <c r="A7" s="243" t="s">
        <v>80</v>
      </c>
      <c r="B7" s="245">
        <v>520.83801506306907</v>
      </c>
      <c r="C7" s="245">
        <v>478.37934204721682</v>
      </c>
      <c r="D7" s="245">
        <v>476.95540502548869</v>
      </c>
      <c r="E7" s="245">
        <v>457.04837802482592</v>
      </c>
      <c r="F7" s="245">
        <v>432.60643925005297</v>
      </c>
      <c r="G7" s="245">
        <v>470.70332072607403</v>
      </c>
      <c r="H7" s="245">
        <v>481.14524464652476</v>
      </c>
      <c r="I7" s="245">
        <v>478.75441095884696</v>
      </c>
      <c r="J7" s="246">
        <v>456.92874776701171</v>
      </c>
      <c r="K7" s="246">
        <v>483.86264339228075</v>
      </c>
      <c r="L7" s="246">
        <v>439.3890361748015</v>
      </c>
      <c r="M7" s="246">
        <v>400.30627404925013</v>
      </c>
      <c r="N7" s="39">
        <f>M7/M$7*100</f>
        <v>100</v>
      </c>
      <c r="O7" s="40">
        <f>M7/L7-1</f>
        <v>-8.8947968446811965E-2</v>
      </c>
      <c r="P7" s="40">
        <f>M7/I7-1</f>
        <v>-0.16385882848051736</v>
      </c>
      <c r="Q7" s="294"/>
      <c r="R7" s="281"/>
      <c r="S7" s="281"/>
      <c r="T7" s="281"/>
      <c r="U7" s="281"/>
      <c r="V7" s="281"/>
      <c r="W7" s="281"/>
      <c r="X7" s="281"/>
      <c r="Y7" s="281"/>
    </row>
    <row r="8" spans="1:25" x14ac:dyDescent="0.25">
      <c r="A8" s="247"/>
      <c r="B8" s="248"/>
      <c r="C8" s="248"/>
      <c r="D8" s="248"/>
      <c r="E8" s="248"/>
      <c r="F8" s="248"/>
      <c r="G8" s="249"/>
      <c r="H8" s="248"/>
      <c r="I8" s="248"/>
      <c r="J8" s="56"/>
      <c r="K8" s="56"/>
      <c r="L8" s="56"/>
      <c r="M8" s="56"/>
      <c r="N8" s="45"/>
      <c r="O8" s="250"/>
      <c r="P8" s="47"/>
      <c r="R8" s="281"/>
      <c r="S8" s="281"/>
      <c r="T8" s="281"/>
      <c r="U8" s="281"/>
      <c r="V8" s="281"/>
      <c r="W8" s="281"/>
      <c r="X8" s="281"/>
      <c r="Y8" s="281"/>
    </row>
    <row r="9" spans="1:25" x14ac:dyDescent="0.25">
      <c r="A9" s="114" t="s">
        <v>59</v>
      </c>
      <c r="B9" s="285">
        <v>106.07431608669415</v>
      </c>
      <c r="C9" s="285">
        <v>89.03233976177863</v>
      </c>
      <c r="D9" s="285">
        <v>76.823721619597308</v>
      </c>
      <c r="E9" s="285">
        <v>92.084528095718397</v>
      </c>
      <c r="F9" s="285">
        <v>88.434188522888306</v>
      </c>
      <c r="G9" s="285">
        <v>85.52764000732563</v>
      </c>
      <c r="H9" s="285">
        <v>97.880946797028301</v>
      </c>
      <c r="I9" s="285">
        <v>90.451071298587209</v>
      </c>
      <c r="J9" s="285">
        <v>101.18513825181671</v>
      </c>
      <c r="K9" s="285">
        <v>97.679933162929231</v>
      </c>
      <c r="L9" s="285">
        <v>95.391898243637925</v>
      </c>
      <c r="M9" s="285">
        <v>82.911805262615545</v>
      </c>
      <c r="N9" s="45">
        <f t="shared" ref="N9:N28" si="0">M9/M$7*100</f>
        <v>20.712092374653814</v>
      </c>
      <c r="O9" s="50">
        <f t="shared" ref="O9:O28" si="1">M9/L9-1</f>
        <v>-0.13082969529705035</v>
      </c>
      <c r="P9" s="50">
        <f t="shared" ref="P9:P28" si="2">M9/I9-1</f>
        <v>-8.3351871102597119E-2</v>
      </c>
      <c r="R9" s="281"/>
      <c r="S9" s="281"/>
      <c r="T9" s="281"/>
      <c r="U9" s="281"/>
      <c r="V9" s="281"/>
      <c r="W9" s="281"/>
      <c r="X9" s="281"/>
      <c r="Y9" s="281"/>
    </row>
    <row r="10" spans="1:25" x14ac:dyDescent="0.25">
      <c r="A10" s="114" t="s">
        <v>61</v>
      </c>
      <c r="B10" s="285">
        <v>57.774083676999936</v>
      </c>
      <c r="C10" s="285">
        <v>60.865883024339809</v>
      </c>
      <c r="D10" s="285">
        <v>83.933157649127054</v>
      </c>
      <c r="E10" s="285">
        <v>68.659635983983009</v>
      </c>
      <c r="F10" s="285">
        <v>56.168690427180778</v>
      </c>
      <c r="G10" s="285">
        <v>56.625701284717181</v>
      </c>
      <c r="H10" s="285">
        <v>63.347054110498469</v>
      </c>
      <c r="I10" s="285">
        <v>57.403810210117996</v>
      </c>
      <c r="J10" s="285">
        <v>47.307150511080863</v>
      </c>
      <c r="K10" s="285">
        <v>49.081586349259247</v>
      </c>
      <c r="L10" s="285">
        <v>52.747826129469082</v>
      </c>
      <c r="M10" s="285">
        <v>51.034759468076977</v>
      </c>
      <c r="N10" s="45">
        <f>M10/M$7*100</f>
        <v>12.748928202358906</v>
      </c>
      <c r="O10" s="50">
        <f>M10/L10-1</f>
        <v>-3.2476535756893576E-2</v>
      </c>
      <c r="P10" s="50">
        <f>M10/I10-1</f>
        <v>-0.11095170719030789</v>
      </c>
      <c r="R10" s="281"/>
      <c r="S10" s="281"/>
      <c r="T10" s="281"/>
      <c r="U10" s="281"/>
      <c r="V10" s="281"/>
      <c r="W10" s="281"/>
      <c r="X10" s="281"/>
      <c r="Y10" s="281"/>
    </row>
    <row r="11" spans="1:25" x14ac:dyDescent="0.25">
      <c r="A11" s="114" t="s">
        <v>55</v>
      </c>
      <c r="B11" s="285">
        <v>32.234559902805856</v>
      </c>
      <c r="C11" s="285">
        <v>43.114696997652175</v>
      </c>
      <c r="D11" s="285">
        <v>43.08128617874145</v>
      </c>
      <c r="E11" s="285">
        <v>34.858048455443715</v>
      </c>
      <c r="F11" s="285">
        <v>32.387080223927342</v>
      </c>
      <c r="G11" s="285">
        <v>36.720829887439493</v>
      </c>
      <c r="H11" s="285">
        <v>39.834786303815086</v>
      </c>
      <c r="I11" s="285">
        <v>38.917139538854549</v>
      </c>
      <c r="J11" s="285">
        <v>37.124300384324584</v>
      </c>
      <c r="K11" s="285">
        <v>35.463072221120314</v>
      </c>
      <c r="L11" s="285">
        <v>35.828422987499849</v>
      </c>
      <c r="M11" s="285">
        <v>31.418832133269238</v>
      </c>
      <c r="N11" s="45">
        <f t="shared" si="0"/>
        <v>7.8486984017152182</v>
      </c>
      <c r="O11" s="50">
        <f t="shared" si="1"/>
        <v>-0.12307521477484706</v>
      </c>
      <c r="P11" s="50">
        <f t="shared" si="2"/>
        <v>-0.1926736521346607</v>
      </c>
      <c r="R11" s="281"/>
      <c r="S11" s="281"/>
      <c r="T11" s="281"/>
      <c r="U11" s="281"/>
      <c r="V11" s="281"/>
      <c r="W11" s="281"/>
      <c r="X11" s="281"/>
      <c r="Y11" s="281"/>
    </row>
    <row r="12" spans="1:25" x14ac:dyDescent="0.25">
      <c r="A12" s="114" t="s">
        <v>71</v>
      </c>
      <c r="B12" s="285">
        <v>55.458147837860466</v>
      </c>
      <c r="C12" s="285">
        <v>43.012678395281092</v>
      </c>
      <c r="D12" s="285">
        <v>38.155966868215678</v>
      </c>
      <c r="E12" s="285">
        <v>38.886850120293943</v>
      </c>
      <c r="F12" s="285">
        <v>38.831493708555733</v>
      </c>
      <c r="G12" s="285">
        <v>67.835167504168211</v>
      </c>
      <c r="H12" s="285">
        <v>35.805736946594941</v>
      </c>
      <c r="I12" s="285">
        <v>39.681454448726512</v>
      </c>
      <c r="J12" s="285">
        <v>26.829343508594167</v>
      </c>
      <c r="K12" s="305">
        <v>44.530654704897799</v>
      </c>
      <c r="L12" s="305">
        <v>33.009208952200837</v>
      </c>
      <c r="M12" s="285">
        <v>27.89840568148642</v>
      </c>
      <c r="N12" s="45">
        <f t="shared" si="0"/>
        <v>6.9692651577212219</v>
      </c>
      <c r="O12" s="50">
        <f t="shared" si="1"/>
        <v>-0.15482961976202292</v>
      </c>
      <c r="P12" s="50">
        <f t="shared" si="2"/>
        <v>-0.29694094964349882</v>
      </c>
      <c r="R12" s="281"/>
      <c r="S12" s="281"/>
      <c r="T12" s="281"/>
      <c r="U12" s="281"/>
      <c r="V12" s="281"/>
      <c r="W12" s="281"/>
      <c r="X12" s="281"/>
      <c r="Y12" s="281"/>
    </row>
    <row r="13" spans="1:25" x14ac:dyDescent="0.25">
      <c r="A13" s="114" t="s">
        <v>67</v>
      </c>
      <c r="B13" s="285">
        <v>17.131941514525867</v>
      </c>
      <c r="C13" s="285">
        <v>18.80710008826285</v>
      </c>
      <c r="D13" s="285">
        <v>20.979734307296031</v>
      </c>
      <c r="E13" s="285">
        <v>22.538276457879714</v>
      </c>
      <c r="F13" s="305">
        <v>18.842773191898459</v>
      </c>
      <c r="G13" s="305">
        <v>21.545961835168359</v>
      </c>
      <c r="H13" s="305">
        <v>19.951335208264933</v>
      </c>
      <c r="I13" s="305">
        <v>23.269485259200557</v>
      </c>
      <c r="J13" s="285">
        <v>20.126059852529345</v>
      </c>
      <c r="K13" s="285">
        <v>24.779599797096729</v>
      </c>
      <c r="L13" s="305">
        <v>23.755809840758989</v>
      </c>
      <c r="M13" s="285">
        <v>26.301374186133877</v>
      </c>
      <c r="N13" s="45">
        <f t="shared" si="0"/>
        <v>6.5703127558020711</v>
      </c>
      <c r="O13" s="50">
        <f t="shared" si="1"/>
        <v>0.10715544376042874</v>
      </c>
      <c r="P13" s="50">
        <f t="shared" si="2"/>
        <v>0.13029462805734116</v>
      </c>
      <c r="R13" s="281"/>
      <c r="S13" s="281"/>
      <c r="T13" s="281"/>
      <c r="U13" s="281"/>
      <c r="V13" s="281"/>
      <c r="W13" s="281"/>
      <c r="X13" s="281"/>
      <c r="Y13" s="281"/>
    </row>
    <row r="14" spans="1:25" x14ac:dyDescent="0.25">
      <c r="A14" s="114" t="s">
        <v>54</v>
      </c>
      <c r="B14" s="285">
        <v>38.531937630253033</v>
      </c>
      <c r="C14" s="285">
        <v>34.800751990309458</v>
      </c>
      <c r="D14" s="285">
        <v>26.171410874854374</v>
      </c>
      <c r="E14" s="285">
        <v>26.654908428704207</v>
      </c>
      <c r="F14" s="305">
        <v>20.190231806351335</v>
      </c>
      <c r="G14" s="305">
        <v>23.360693463233339</v>
      </c>
      <c r="H14" s="305">
        <v>21.019427953845632</v>
      </c>
      <c r="I14" s="305">
        <v>30.279003991629448</v>
      </c>
      <c r="J14" s="285">
        <v>27.003697819044422</v>
      </c>
      <c r="K14" s="285">
        <v>27.836091078506318</v>
      </c>
      <c r="L14" s="305">
        <v>25.07220058517315</v>
      </c>
      <c r="M14" s="285">
        <v>23.470110662037385</v>
      </c>
      <c r="N14" s="45">
        <f t="shared" si="0"/>
        <v>5.8630384242116156</v>
      </c>
      <c r="O14" s="50">
        <f t="shared" si="1"/>
        <v>-6.3899054959028478E-2</v>
      </c>
      <c r="P14" s="50">
        <f t="shared" si="2"/>
        <v>-0.22487177357202248</v>
      </c>
      <c r="R14" s="281"/>
      <c r="S14" s="281"/>
      <c r="T14" s="281"/>
      <c r="U14" s="281"/>
      <c r="V14" s="281"/>
      <c r="W14" s="281"/>
      <c r="X14" s="281"/>
      <c r="Y14" s="281"/>
    </row>
    <row r="15" spans="1:25" x14ac:dyDescent="0.25">
      <c r="A15" s="114" t="s">
        <v>62</v>
      </c>
      <c r="B15" s="285">
        <v>9.480188938774182</v>
      </c>
      <c r="C15" s="285">
        <v>13.112254152583526</v>
      </c>
      <c r="D15" s="285">
        <v>9.5901107853755168</v>
      </c>
      <c r="E15" s="285">
        <v>8.9298578127055102</v>
      </c>
      <c r="F15" s="285">
        <v>8.3958090256344882</v>
      </c>
      <c r="G15" s="285">
        <v>10.377260342504774</v>
      </c>
      <c r="H15" s="285">
        <v>24.801397899086385</v>
      </c>
      <c r="I15" s="285">
        <v>11.290709442012089</v>
      </c>
      <c r="J15" s="285">
        <v>12.026853891852864</v>
      </c>
      <c r="K15" s="285">
        <v>18.378566087850277</v>
      </c>
      <c r="L15" s="305">
        <v>13.793005234310359</v>
      </c>
      <c r="M15" s="285">
        <v>12.855936235877119</v>
      </c>
      <c r="N15" s="45">
        <f t="shared" si="0"/>
        <v>3.2115250420220587</v>
      </c>
      <c r="O15" s="50">
        <f t="shared" si="1"/>
        <v>-6.7937986139689377E-2</v>
      </c>
      <c r="P15" s="50">
        <f t="shared" si="2"/>
        <v>0.13862962304573268</v>
      </c>
      <c r="R15" s="281"/>
      <c r="S15" s="281"/>
      <c r="T15" s="281"/>
      <c r="U15" s="281"/>
      <c r="V15" s="281"/>
      <c r="W15" s="281"/>
      <c r="X15" s="281"/>
      <c r="Y15" s="281"/>
    </row>
    <row r="16" spans="1:25" x14ac:dyDescent="0.25">
      <c r="A16" s="114" t="s">
        <v>125</v>
      </c>
      <c r="B16" s="285">
        <v>0</v>
      </c>
      <c r="C16" s="285">
        <v>0.57453417629313752</v>
      </c>
      <c r="D16" s="285">
        <v>3.0846519309651503</v>
      </c>
      <c r="E16" s="285">
        <v>2.4354052972148428</v>
      </c>
      <c r="F16" s="285">
        <v>1.8860370373747555</v>
      </c>
      <c r="G16" s="285">
        <v>1.3389473286511138</v>
      </c>
      <c r="H16" s="285">
        <v>1.3982304210800747</v>
      </c>
      <c r="I16" s="285">
        <v>2.9260976344365615</v>
      </c>
      <c r="J16" s="285">
        <v>8.0285702187100387</v>
      </c>
      <c r="K16" s="285">
        <v>8.8390512901158136</v>
      </c>
      <c r="L16" s="305">
        <v>11.491692327926055</v>
      </c>
      <c r="M16" s="285">
        <v>11.604310503657665</v>
      </c>
      <c r="N16" s="45">
        <f t="shared" si="0"/>
        <v>2.8988580134594577</v>
      </c>
      <c r="O16" s="50">
        <f t="shared" si="1"/>
        <v>9.7999644019302057E-3</v>
      </c>
      <c r="P16" s="50">
        <f t="shared" si="2"/>
        <v>2.9657974385711663</v>
      </c>
      <c r="R16" s="281"/>
      <c r="S16" s="281"/>
      <c r="T16" s="281"/>
      <c r="U16" s="281"/>
      <c r="V16" s="281"/>
      <c r="W16" s="281"/>
      <c r="X16" s="281"/>
      <c r="Y16" s="281"/>
    </row>
    <row r="17" spans="1:25" x14ac:dyDescent="0.25">
      <c r="A17" s="114" t="s">
        <v>122</v>
      </c>
      <c r="B17" s="285">
        <v>6.671333818407156</v>
      </c>
      <c r="C17" s="285">
        <v>11.721737865124082</v>
      </c>
      <c r="D17" s="285">
        <v>12.258691769277819</v>
      </c>
      <c r="E17" s="285">
        <v>15.083019237893248</v>
      </c>
      <c r="F17" s="285">
        <v>10.736352629449149</v>
      </c>
      <c r="G17" s="285">
        <v>1.6944779844037929</v>
      </c>
      <c r="H17" s="285">
        <v>15.494261342044579</v>
      </c>
      <c r="I17" s="285">
        <v>12.502783606097504</v>
      </c>
      <c r="J17" s="285">
        <v>6.9341857563629947</v>
      </c>
      <c r="K17" s="285">
        <v>8.493928621637572</v>
      </c>
      <c r="L17" s="307">
        <v>5.4276813802731168</v>
      </c>
      <c r="M17" s="285">
        <v>10.753485431177277</v>
      </c>
      <c r="N17" s="45">
        <f t="shared" si="0"/>
        <v>2.6863144867557742</v>
      </c>
      <c r="O17" s="50">
        <f t="shared" si="1"/>
        <v>0.98123004608575037</v>
      </c>
      <c r="P17" s="50">
        <f t="shared" si="2"/>
        <v>-0.13991269704668874</v>
      </c>
      <c r="R17" s="281"/>
      <c r="S17" s="281"/>
      <c r="T17" s="281"/>
      <c r="U17" s="281"/>
      <c r="V17" s="281"/>
      <c r="W17" s="281"/>
      <c r="X17" s="281"/>
      <c r="Y17" s="281"/>
    </row>
    <row r="18" spans="1:25" x14ac:dyDescent="0.25">
      <c r="A18" s="114" t="s">
        <v>68</v>
      </c>
      <c r="B18" s="285">
        <v>9.9601209156234454</v>
      </c>
      <c r="C18" s="285">
        <v>13.335220368211761</v>
      </c>
      <c r="D18" s="285">
        <v>21.952017882062098</v>
      </c>
      <c r="E18" s="285">
        <v>9.7235374417002394</v>
      </c>
      <c r="F18" s="285">
        <v>10.564550267216184</v>
      </c>
      <c r="G18" s="285">
        <v>9.1547352858721283</v>
      </c>
      <c r="H18" s="285">
        <v>17.223726602572146</v>
      </c>
      <c r="I18" s="285">
        <v>19.168136928288426</v>
      </c>
      <c r="J18" s="285">
        <v>22.899746828307929</v>
      </c>
      <c r="K18" s="285">
        <v>19.289920624754917</v>
      </c>
      <c r="L18" s="305">
        <v>16.385660497715779</v>
      </c>
      <c r="M18" s="285">
        <v>9.0804636450596679</v>
      </c>
      <c r="N18" s="45">
        <f t="shared" si="0"/>
        <v>2.2683790471748857</v>
      </c>
      <c r="O18" s="50">
        <f t="shared" si="1"/>
        <v>-0.44582864716832638</v>
      </c>
      <c r="P18" s="50">
        <f t="shared" si="2"/>
        <v>-0.52627301865427112</v>
      </c>
      <c r="R18" s="281"/>
      <c r="S18" s="281"/>
      <c r="T18" s="281"/>
      <c r="U18" s="281"/>
      <c r="V18" s="281"/>
      <c r="W18" s="281"/>
      <c r="X18" s="281"/>
      <c r="Y18" s="281"/>
    </row>
    <row r="19" spans="1:25" x14ac:dyDescent="0.25">
      <c r="A19" s="114" t="s">
        <v>63</v>
      </c>
      <c r="B19" s="285">
        <v>15.560916979081215</v>
      </c>
      <c r="C19" s="285">
        <v>12.850791582610382</v>
      </c>
      <c r="D19" s="285">
        <v>12.638250385961738</v>
      </c>
      <c r="E19" s="285">
        <v>14.713988865459331</v>
      </c>
      <c r="F19" s="285">
        <v>11.36963270695435</v>
      </c>
      <c r="G19" s="285">
        <v>14.028169390585306</v>
      </c>
      <c r="H19" s="285">
        <v>9.4455969254550656</v>
      </c>
      <c r="I19" s="285">
        <v>9.4730834840768487</v>
      </c>
      <c r="J19" s="285">
        <v>11.667271771618633</v>
      </c>
      <c r="K19" s="285">
        <v>13.199963751174788</v>
      </c>
      <c r="L19" s="305">
        <v>10.822144249775473</v>
      </c>
      <c r="M19" s="285">
        <v>7.9529810021050729</v>
      </c>
      <c r="N19" s="45">
        <f t="shared" si="0"/>
        <v>1.9867240454808883</v>
      </c>
      <c r="O19" s="50">
        <f t="shared" si="1"/>
        <v>-0.26511966403792175</v>
      </c>
      <c r="P19" s="50">
        <f t="shared" si="2"/>
        <v>-0.16046543710154049</v>
      </c>
      <c r="R19" s="281"/>
      <c r="S19" s="281"/>
      <c r="T19" s="281"/>
      <c r="U19" s="281"/>
      <c r="V19" s="281"/>
      <c r="W19" s="281"/>
      <c r="X19" s="281"/>
      <c r="Y19" s="281"/>
    </row>
    <row r="20" spans="1:25" x14ac:dyDescent="0.25">
      <c r="A20" s="114" t="s">
        <v>72</v>
      </c>
      <c r="B20" s="285">
        <v>7.6041974927828164</v>
      </c>
      <c r="C20" s="285">
        <v>3.8815917139155554</v>
      </c>
      <c r="D20" s="285">
        <v>4.6912102226167036</v>
      </c>
      <c r="E20" s="285">
        <v>6.2298792521611723</v>
      </c>
      <c r="F20" s="285">
        <v>7.248425375533424</v>
      </c>
      <c r="G20" s="285">
        <v>5.6526018757044554</v>
      </c>
      <c r="H20" s="285">
        <v>6.9672361787150452</v>
      </c>
      <c r="I20" s="285">
        <v>6.00311771631063</v>
      </c>
      <c r="J20" s="285">
        <v>5.0900101977508649</v>
      </c>
      <c r="K20" s="285">
        <v>4.03380201160462</v>
      </c>
      <c r="L20" s="285">
        <v>3.8670564448763849</v>
      </c>
      <c r="M20" s="285">
        <v>7.7934967986678858</v>
      </c>
      <c r="N20" s="45">
        <f t="shared" si="0"/>
        <v>1.9468834999346134</v>
      </c>
      <c r="O20" s="50">
        <f t="shared" si="1"/>
        <v>1.0153563594846919</v>
      </c>
      <c r="P20" s="50">
        <f t="shared" si="2"/>
        <v>0.29824154163972971</v>
      </c>
      <c r="R20" s="281"/>
      <c r="S20" s="281"/>
      <c r="T20" s="281"/>
      <c r="U20" s="281"/>
      <c r="V20" s="281"/>
      <c r="W20" s="281"/>
      <c r="X20" s="281"/>
      <c r="Y20" s="281"/>
    </row>
    <row r="21" spans="1:25" x14ac:dyDescent="0.25">
      <c r="A21" s="114" t="s">
        <v>65</v>
      </c>
      <c r="B21" s="285">
        <v>13.551011688746645</v>
      </c>
      <c r="C21" s="285">
        <v>9.5802741223720336</v>
      </c>
      <c r="D21" s="285">
        <v>12.645395478927485</v>
      </c>
      <c r="E21" s="285">
        <v>11.125820739070409</v>
      </c>
      <c r="F21" s="285">
        <v>9.0671522017182831</v>
      </c>
      <c r="G21" s="285">
        <v>12.124633173149897</v>
      </c>
      <c r="H21" s="285">
        <v>14.003001309503791</v>
      </c>
      <c r="I21" s="285">
        <v>13.665832571343508</v>
      </c>
      <c r="J21" s="285">
        <v>16.423611957272801</v>
      </c>
      <c r="K21" s="285">
        <v>10.735419290176175</v>
      </c>
      <c r="L21" s="285">
        <v>10.204014810665971</v>
      </c>
      <c r="M21" s="285">
        <v>7.7823442404852807</v>
      </c>
      <c r="N21" s="45">
        <f t="shared" si="0"/>
        <v>1.9440974935925712</v>
      </c>
      <c r="O21" s="50">
        <f t="shared" si="1"/>
        <v>-0.2373252700152283</v>
      </c>
      <c r="P21" s="50">
        <f t="shared" si="2"/>
        <v>-0.43052542171455954</v>
      </c>
      <c r="R21" s="281"/>
      <c r="S21" s="281"/>
      <c r="T21" s="281"/>
      <c r="U21" s="281"/>
      <c r="V21" s="281"/>
      <c r="W21" s="281"/>
      <c r="X21" s="281"/>
      <c r="Y21" s="281"/>
    </row>
    <row r="22" spans="1:25" x14ac:dyDescent="0.25">
      <c r="A22" s="114" t="s">
        <v>76</v>
      </c>
      <c r="B22" s="285">
        <v>8.632417238637526</v>
      </c>
      <c r="C22" s="285">
        <v>8.5675963285742558</v>
      </c>
      <c r="D22" s="285">
        <v>7.8730094363363126</v>
      </c>
      <c r="E22" s="285">
        <v>9.1251984605404299</v>
      </c>
      <c r="F22" s="285">
        <v>11.559666557079753</v>
      </c>
      <c r="G22" s="285">
        <v>8.2411236842584294</v>
      </c>
      <c r="H22" s="285">
        <v>8.1174782562308518</v>
      </c>
      <c r="I22" s="285">
        <v>16.563582538454703</v>
      </c>
      <c r="J22" s="285">
        <v>11.795232880450484</v>
      </c>
      <c r="K22" s="285">
        <v>13.588026951707375</v>
      </c>
      <c r="L22" s="285">
        <v>8.5713910767234225</v>
      </c>
      <c r="M22" s="285">
        <v>7.5557679629620207</v>
      </c>
      <c r="N22" s="45">
        <f t="shared" si="0"/>
        <v>1.8874967625494738</v>
      </c>
      <c r="O22" s="50">
        <f t="shared" si="1"/>
        <v>-0.11848988159220042</v>
      </c>
      <c r="P22" s="50">
        <f t="shared" si="2"/>
        <v>-0.54383250450678555</v>
      </c>
      <c r="R22" s="281"/>
      <c r="S22" s="281"/>
      <c r="T22" s="281"/>
      <c r="U22" s="281"/>
      <c r="V22" s="281"/>
      <c r="W22" s="281"/>
      <c r="X22" s="281"/>
      <c r="Y22" s="281"/>
    </row>
    <row r="23" spans="1:25" x14ac:dyDescent="0.25">
      <c r="A23" s="114" t="s">
        <v>73</v>
      </c>
      <c r="B23" s="285">
        <v>0.69368808117121228</v>
      </c>
      <c r="C23" s="285">
        <v>1.5300632844168596</v>
      </c>
      <c r="D23" s="285">
        <v>0.80664420587355912</v>
      </c>
      <c r="E23" s="285">
        <v>0.96740490167851667</v>
      </c>
      <c r="F23" s="285">
        <v>1.572963236725283</v>
      </c>
      <c r="G23" s="285">
        <v>2.17205695082446</v>
      </c>
      <c r="H23" s="285">
        <v>1.6310412153164013</v>
      </c>
      <c r="I23" s="285">
        <v>2.6340730876400302</v>
      </c>
      <c r="J23" s="285">
        <v>1.4593269368980908</v>
      </c>
      <c r="K23" s="285">
        <v>1.334267954099335</v>
      </c>
      <c r="L23" s="285">
        <v>6.7965815130933818</v>
      </c>
      <c r="M23" s="285">
        <v>7.0328879912229043</v>
      </c>
      <c r="N23" s="45">
        <f t="shared" si="0"/>
        <v>1.7568767833895205</v>
      </c>
      <c r="O23" s="50">
        <f t="shared" si="1"/>
        <v>3.4768431405447942E-2</v>
      </c>
      <c r="P23" s="50">
        <f t="shared" si="2"/>
        <v>1.6699669133038162</v>
      </c>
      <c r="R23" s="281"/>
      <c r="S23" s="281"/>
      <c r="T23" s="281"/>
      <c r="U23" s="281"/>
      <c r="V23" s="281"/>
      <c r="W23" s="281"/>
      <c r="X23" s="281"/>
      <c r="Y23" s="281"/>
    </row>
    <row r="24" spans="1:25" x14ac:dyDescent="0.25">
      <c r="A24" s="114" t="s">
        <v>186</v>
      </c>
      <c r="B24" s="285">
        <v>5.1106395133434166</v>
      </c>
      <c r="C24" s="285">
        <v>6.8375121921977318</v>
      </c>
      <c r="D24" s="285">
        <v>6.5953732154199045</v>
      </c>
      <c r="E24" s="285">
        <v>4.4840702602961775</v>
      </c>
      <c r="F24" s="285">
        <v>6.2113303761933523</v>
      </c>
      <c r="G24" s="285">
        <v>8.7145237768463648</v>
      </c>
      <c r="H24" s="285">
        <v>5.647391573340955</v>
      </c>
      <c r="I24" s="285">
        <v>7.5499298478366619</v>
      </c>
      <c r="J24" s="285">
        <v>4.4198519108615537</v>
      </c>
      <c r="K24" s="285">
        <v>2.5552184968997378</v>
      </c>
      <c r="L24" s="285">
        <v>3.8111802791428895</v>
      </c>
      <c r="M24" s="285">
        <v>6.5785803958873954</v>
      </c>
      <c r="N24" s="45">
        <f t="shared" si="0"/>
        <v>1.6433867821612071</v>
      </c>
      <c r="O24" s="50">
        <f t="shared" si="1"/>
        <v>0.72612679381487477</v>
      </c>
      <c r="P24" s="50">
        <f t="shared" si="2"/>
        <v>-0.12865675198658888</v>
      </c>
      <c r="R24" s="281"/>
      <c r="S24" s="281"/>
      <c r="T24" s="281"/>
      <c r="U24" s="281"/>
      <c r="V24" s="281"/>
      <c r="W24" s="281"/>
      <c r="X24" s="281"/>
      <c r="Y24" s="281"/>
    </row>
    <row r="25" spans="1:25" x14ac:dyDescent="0.25">
      <c r="A25" s="114" t="s">
        <v>124</v>
      </c>
      <c r="B25" s="285">
        <v>6.0683123995055315</v>
      </c>
      <c r="C25" s="285">
        <v>8.9632876662516345</v>
      </c>
      <c r="D25" s="285">
        <v>3.8484169226746454</v>
      </c>
      <c r="E25" s="285">
        <v>3.6177587518277496</v>
      </c>
      <c r="F25" s="285">
        <v>7.5568988091686888</v>
      </c>
      <c r="G25" s="285">
        <v>7.6305053697899075</v>
      </c>
      <c r="H25" s="285">
        <v>4.3598788534821615</v>
      </c>
      <c r="I25" s="285">
        <v>7.1423874362973079</v>
      </c>
      <c r="J25" s="285">
        <v>5.9250043566906925</v>
      </c>
      <c r="K25" s="285">
        <v>5.306209538637904</v>
      </c>
      <c r="L25" s="285">
        <v>10.609719564330019</v>
      </c>
      <c r="M25" s="285">
        <v>6.5468920024953299</v>
      </c>
      <c r="N25" s="45">
        <f t="shared" si="0"/>
        <v>1.6354707450050754</v>
      </c>
      <c r="O25" s="50">
        <f t="shared" si="1"/>
        <v>-0.38293449107683819</v>
      </c>
      <c r="P25" s="50">
        <f t="shared" si="2"/>
        <v>-8.3374843371796903E-2</v>
      </c>
      <c r="R25" s="281"/>
      <c r="S25" s="281"/>
      <c r="T25" s="281"/>
      <c r="U25" s="281"/>
      <c r="V25" s="281"/>
      <c r="W25" s="281"/>
      <c r="X25" s="281"/>
      <c r="Y25" s="281"/>
    </row>
    <row r="26" spans="1:25" x14ac:dyDescent="0.25">
      <c r="A26" s="114" t="s">
        <v>60</v>
      </c>
      <c r="B26" s="285">
        <v>3.3007985962066337</v>
      </c>
      <c r="C26" s="285">
        <v>9.3012644172788246</v>
      </c>
      <c r="D26" s="285">
        <v>2.5113344131119475</v>
      </c>
      <c r="E26" s="285">
        <v>5.5848486884542794</v>
      </c>
      <c r="F26" s="285">
        <v>5.5729373467173851</v>
      </c>
      <c r="G26" s="285">
        <v>9.1558857617898681</v>
      </c>
      <c r="H26" s="285">
        <v>5.3676909887866069</v>
      </c>
      <c r="I26" s="285">
        <v>13.529855983199427</v>
      </c>
      <c r="J26" s="285">
        <v>14.670685914503856</v>
      </c>
      <c r="K26" s="285">
        <v>14.687160861074366</v>
      </c>
      <c r="L26" s="285">
        <v>5.8029672305362361</v>
      </c>
      <c r="M26" s="285">
        <v>6.515416750842876</v>
      </c>
      <c r="N26" s="45">
        <f t="shared" si="0"/>
        <v>1.6276079525151976</v>
      </c>
      <c r="O26" s="50">
        <f t="shared" si="1"/>
        <v>0.12277331441018746</v>
      </c>
      <c r="P26" s="50">
        <f t="shared" si="2"/>
        <v>-0.51844152968565704</v>
      </c>
      <c r="R26" s="281"/>
      <c r="S26" s="281"/>
      <c r="T26" s="281"/>
      <c r="U26" s="281"/>
      <c r="V26" s="281"/>
      <c r="W26" s="281"/>
      <c r="X26" s="281"/>
      <c r="Y26" s="281"/>
    </row>
    <row r="27" spans="1:25" x14ac:dyDescent="0.25">
      <c r="A27" s="283" t="s">
        <v>69</v>
      </c>
      <c r="B27" s="281">
        <v>7.9078375992212582</v>
      </c>
      <c r="C27" s="281">
        <v>13.282854889940294</v>
      </c>
      <c r="D27" s="281">
        <v>6.5877572139360616</v>
      </c>
      <c r="E27" s="281">
        <v>6.9713570668631926</v>
      </c>
      <c r="F27" s="281">
        <v>19.016628037164139</v>
      </c>
      <c r="G27" s="281">
        <v>13.754416273835602</v>
      </c>
      <c r="H27" s="281">
        <v>5.5335770360292589</v>
      </c>
      <c r="I27" s="281">
        <v>6.2657660239398938</v>
      </c>
      <c r="J27" s="281">
        <v>5.7153760022657698</v>
      </c>
      <c r="K27" s="281">
        <v>7.6894135582859198</v>
      </c>
      <c r="L27" s="307">
        <v>4.6091793740123235</v>
      </c>
      <c r="M27" s="342">
        <v>5.8512465415677459</v>
      </c>
      <c r="N27" s="45">
        <f t="shared" si="0"/>
        <v>1.4616924392366282</v>
      </c>
      <c r="O27" s="50">
        <f t="shared" si="1"/>
        <v>0.26947685624007178</v>
      </c>
      <c r="P27" s="50">
        <f t="shared" si="2"/>
        <v>-6.6156233856861979E-2</v>
      </c>
      <c r="R27" s="281"/>
      <c r="S27" s="281"/>
      <c r="T27" s="281"/>
      <c r="U27" s="281"/>
      <c r="V27" s="281"/>
      <c r="W27" s="281"/>
      <c r="X27" s="281"/>
      <c r="Y27" s="281"/>
    </row>
    <row r="28" spans="1:25" x14ac:dyDescent="0.25">
      <c r="A28" s="251" t="s">
        <v>74</v>
      </c>
      <c r="B28" s="306">
        <v>3.3542067342440416</v>
      </c>
      <c r="C28" s="306">
        <v>6.7737382750111124</v>
      </c>
      <c r="D28" s="306">
        <v>10.935990113937187</v>
      </c>
      <c r="E28" s="306">
        <v>5.9562237453801758</v>
      </c>
      <c r="F28" s="306">
        <v>6.8077914717837515</v>
      </c>
      <c r="G28" s="306">
        <v>7.5408558065714306</v>
      </c>
      <c r="H28" s="306">
        <v>8.0340418145789538</v>
      </c>
      <c r="I28" s="306">
        <v>6.5835820925682356</v>
      </c>
      <c r="J28" s="306">
        <v>6.10783666319836</v>
      </c>
      <c r="K28" s="306">
        <v>5.0226429015114</v>
      </c>
      <c r="L28" s="308">
        <v>4.9599307173671612</v>
      </c>
      <c r="M28" s="343">
        <v>5.0907231521007699</v>
      </c>
      <c r="N28" s="53">
        <f t="shared" si="0"/>
        <v>1.2717070608477279</v>
      </c>
      <c r="O28" s="54">
        <f t="shared" si="1"/>
        <v>2.6369810827324702E-2</v>
      </c>
      <c r="P28" s="54">
        <f t="shared" si="2"/>
        <v>-0.22675481515642593</v>
      </c>
      <c r="R28" s="281"/>
      <c r="S28" s="281"/>
      <c r="T28" s="281"/>
      <c r="U28" s="281"/>
      <c r="V28" s="281"/>
      <c r="W28" s="281"/>
      <c r="X28" s="281"/>
      <c r="Y28" s="281"/>
    </row>
    <row r="29" spans="1:25" x14ac:dyDescent="0.25">
      <c r="A29" s="252" t="s">
        <v>154</v>
      </c>
      <c r="J29" s="61"/>
      <c r="K29" s="61"/>
      <c r="L29" s="61"/>
      <c r="M29" s="61"/>
      <c r="N29" s="46"/>
      <c r="O29" s="50"/>
      <c r="R29" s="283"/>
    </row>
    <row r="30" spans="1:25" x14ac:dyDescent="0.25">
      <c r="J30" s="61"/>
      <c r="K30" s="61"/>
      <c r="L30" s="61"/>
      <c r="M30" s="61"/>
      <c r="O30" s="60"/>
      <c r="R30" s="283"/>
    </row>
    <row r="31" spans="1:25" x14ac:dyDescent="0.25">
      <c r="A31" s="3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O31" s="30"/>
      <c r="P31" s="30"/>
    </row>
    <row r="32" spans="1:25" x14ac:dyDescent="0.25">
      <c r="A32" s="64"/>
      <c r="B32" s="253"/>
      <c r="C32" s="254"/>
      <c r="D32" s="60"/>
      <c r="E32" s="30"/>
      <c r="F32" s="30"/>
      <c r="G32" s="30"/>
      <c r="H32" s="30"/>
      <c r="I32" s="30"/>
      <c r="J32" s="30"/>
      <c r="K32" s="30"/>
      <c r="L32" s="30"/>
      <c r="M32" s="30"/>
      <c r="O32" s="30"/>
      <c r="P32" s="30"/>
    </row>
    <row r="33" spans="1:16" x14ac:dyDescent="0.25">
      <c r="A33" s="64"/>
      <c r="B33" s="253"/>
      <c r="C33" s="254"/>
      <c r="D33" s="60"/>
      <c r="E33" s="30"/>
      <c r="F33" s="30"/>
      <c r="G33" s="30"/>
      <c r="H33" s="30"/>
      <c r="I33" s="30"/>
      <c r="J33" s="30"/>
      <c r="K33" s="30"/>
      <c r="L33" s="30"/>
      <c r="M33" s="30"/>
      <c r="O33" s="30"/>
      <c r="P33" s="30"/>
    </row>
    <row r="34" spans="1:16" x14ac:dyDescent="0.25">
      <c r="A34" s="64"/>
      <c r="B34" s="253"/>
      <c r="C34" s="254"/>
      <c r="D34" s="60"/>
      <c r="E34" s="30"/>
      <c r="F34" s="30"/>
      <c r="G34" s="30"/>
      <c r="H34" s="30"/>
      <c r="I34" s="30"/>
      <c r="J34" s="30"/>
      <c r="K34" s="30"/>
      <c r="L34" s="30"/>
      <c r="M34" s="30"/>
      <c r="O34" s="30"/>
      <c r="P34" s="30"/>
    </row>
    <row r="35" spans="1:16" x14ac:dyDescent="0.25">
      <c r="A35" s="64"/>
      <c r="B35" s="253"/>
      <c r="C35" s="254"/>
      <c r="D35" s="60"/>
      <c r="E35" s="30"/>
      <c r="F35" s="30"/>
      <c r="G35" s="30"/>
      <c r="H35" s="30"/>
      <c r="I35" s="30"/>
      <c r="J35" s="30"/>
      <c r="K35" s="30"/>
      <c r="L35" s="30"/>
      <c r="M35" s="30"/>
      <c r="O35" s="30"/>
      <c r="P35" s="30"/>
    </row>
    <row r="36" spans="1:16" x14ac:dyDescent="0.25">
      <c r="A36" s="64"/>
      <c r="B36" s="253"/>
      <c r="C36" s="254"/>
      <c r="D36" s="60"/>
      <c r="E36" s="30"/>
      <c r="F36" s="30"/>
      <c r="G36" s="30"/>
      <c r="H36" s="30"/>
      <c r="I36" s="30"/>
      <c r="J36" s="30"/>
      <c r="K36" s="30"/>
      <c r="L36" s="30"/>
      <c r="M36" s="30"/>
      <c r="O36" s="30"/>
      <c r="P36" s="30"/>
    </row>
    <row r="37" spans="1:16" x14ac:dyDescent="0.25">
      <c r="A37" s="64"/>
      <c r="B37" s="253"/>
      <c r="C37" s="254"/>
      <c r="D37" s="60"/>
      <c r="E37" s="30"/>
      <c r="F37" s="30"/>
      <c r="G37" s="30"/>
      <c r="H37" s="30"/>
      <c r="I37" s="30"/>
      <c r="J37" s="30"/>
      <c r="K37" s="30"/>
      <c r="L37" s="30"/>
      <c r="M37" s="30"/>
      <c r="O37" s="30"/>
      <c r="P37" s="30"/>
    </row>
    <row r="38" spans="1:16" x14ac:dyDescent="0.25">
      <c r="A38" s="30"/>
      <c r="B38" s="253"/>
      <c r="C38" s="254"/>
      <c r="D38" s="60"/>
      <c r="E38" s="30"/>
      <c r="F38" s="30"/>
      <c r="G38" s="30"/>
      <c r="H38" s="30"/>
      <c r="I38" s="30"/>
      <c r="J38" s="30"/>
      <c r="K38" s="30"/>
      <c r="L38" s="30"/>
      <c r="M38" s="30"/>
      <c r="O38" s="30"/>
      <c r="P38" s="30"/>
    </row>
    <row r="39" spans="1:16" x14ac:dyDescent="0.25">
      <c r="A39" s="30"/>
      <c r="B39" s="253"/>
      <c r="C39" s="254"/>
      <c r="D39" s="60"/>
      <c r="E39" s="30"/>
      <c r="F39" s="30"/>
      <c r="G39" s="30"/>
      <c r="H39" s="30"/>
      <c r="I39" s="30"/>
      <c r="J39" s="30"/>
      <c r="K39" s="30"/>
      <c r="L39" s="30"/>
      <c r="M39" s="30"/>
      <c r="O39" s="30"/>
      <c r="P39" s="30"/>
    </row>
    <row r="40" spans="1:16" x14ac:dyDescent="0.25">
      <c r="A40" s="30"/>
      <c r="B40" s="253"/>
      <c r="C40" s="254"/>
      <c r="D40" s="60"/>
      <c r="E40" s="30"/>
      <c r="F40" s="30"/>
      <c r="G40" s="30"/>
      <c r="H40" s="30"/>
      <c r="I40" s="30"/>
      <c r="J40" s="30"/>
      <c r="K40" s="30"/>
      <c r="L40" s="30"/>
      <c r="M40" s="30"/>
      <c r="O40" s="30"/>
      <c r="P40" s="30"/>
    </row>
    <row r="41" spans="1:16" x14ac:dyDescent="0.25">
      <c r="A41" s="30"/>
      <c r="B41" s="253"/>
      <c r="C41" s="254"/>
      <c r="D41" s="60"/>
      <c r="E41" s="30"/>
      <c r="F41" s="30"/>
      <c r="G41" s="30"/>
      <c r="H41" s="30"/>
      <c r="I41" s="30"/>
      <c r="J41" s="30"/>
      <c r="K41" s="30"/>
      <c r="L41" s="30"/>
      <c r="M41" s="30"/>
      <c r="O41" s="30"/>
      <c r="P41" s="30"/>
    </row>
    <row r="42" spans="1:16" x14ac:dyDescent="0.25">
      <c r="A42" s="30"/>
      <c r="B42" s="253"/>
      <c r="C42" s="254"/>
      <c r="D42" s="60"/>
      <c r="E42" s="30"/>
      <c r="F42" s="30"/>
      <c r="G42" s="30"/>
      <c r="H42" s="30"/>
      <c r="I42" s="30"/>
      <c r="J42" s="30"/>
      <c r="K42" s="30"/>
      <c r="L42" s="30"/>
      <c r="M42" s="30"/>
      <c r="O42" s="30"/>
      <c r="P42" s="30"/>
    </row>
    <row r="43" spans="1:16" x14ac:dyDescent="0.25">
      <c r="A43" s="30"/>
      <c r="B43" s="253"/>
      <c r="C43" s="254"/>
      <c r="D43" s="60"/>
      <c r="E43" s="30"/>
      <c r="F43" s="30"/>
      <c r="G43" s="30"/>
      <c r="H43" s="30"/>
      <c r="I43" s="30"/>
      <c r="J43" s="30"/>
      <c r="K43" s="30"/>
      <c r="L43" s="30"/>
      <c r="M43" s="30"/>
      <c r="O43" s="30"/>
      <c r="P43" s="30"/>
    </row>
    <row r="44" spans="1:16" x14ac:dyDescent="0.25">
      <c r="A44" s="30"/>
      <c r="B44" s="253"/>
      <c r="C44" s="254"/>
      <c r="D44" s="60"/>
      <c r="E44" s="30"/>
      <c r="F44" s="30"/>
      <c r="G44" s="30"/>
      <c r="H44" s="30"/>
      <c r="I44" s="30"/>
      <c r="J44" s="30"/>
      <c r="K44" s="30"/>
      <c r="L44" s="30"/>
      <c r="M44" s="30"/>
      <c r="O44" s="30"/>
      <c r="P44" s="30"/>
    </row>
    <row r="45" spans="1:16" x14ac:dyDescent="0.25">
      <c r="A45" s="30"/>
      <c r="B45" s="253"/>
      <c r="C45" s="254"/>
      <c r="D45" s="60"/>
      <c r="E45" s="30"/>
      <c r="F45" s="30"/>
      <c r="G45" s="30"/>
      <c r="H45" s="30"/>
      <c r="I45" s="30"/>
      <c r="J45" s="30"/>
      <c r="K45" s="30"/>
      <c r="L45" s="30"/>
      <c r="M45" s="30"/>
      <c r="O45" s="30"/>
      <c r="P45" s="30"/>
    </row>
    <row r="46" spans="1:16" x14ac:dyDescent="0.25">
      <c r="A46" s="30"/>
      <c r="B46" s="253"/>
      <c r="C46" s="254"/>
      <c r="D46" s="60"/>
      <c r="E46" s="30"/>
      <c r="F46" s="30"/>
      <c r="G46" s="30"/>
      <c r="H46" s="30"/>
      <c r="I46" s="30"/>
      <c r="J46" s="30"/>
      <c r="K46" s="30"/>
      <c r="L46" s="30"/>
      <c r="M46" s="30"/>
      <c r="O46" s="30"/>
      <c r="P46" s="30"/>
    </row>
    <row r="47" spans="1:16" x14ac:dyDescent="0.25">
      <c r="A47" s="30"/>
      <c r="B47" s="253"/>
      <c r="C47" s="254"/>
      <c r="D47" s="60"/>
      <c r="E47" s="30"/>
      <c r="F47" s="30"/>
      <c r="G47" s="30"/>
      <c r="H47" s="30"/>
      <c r="I47" s="30"/>
      <c r="J47" s="30"/>
      <c r="K47" s="30"/>
      <c r="L47" s="30"/>
      <c r="M47" s="30"/>
      <c r="O47" s="30"/>
      <c r="P47" s="30"/>
    </row>
    <row r="48" spans="1:16" x14ac:dyDescent="0.25">
      <c r="A48" s="30"/>
      <c r="B48" s="253"/>
      <c r="C48" s="254"/>
      <c r="D48" s="60"/>
      <c r="E48" s="30"/>
      <c r="F48" s="30"/>
      <c r="G48" s="30"/>
      <c r="H48" s="30"/>
      <c r="I48" s="30"/>
      <c r="J48" s="30"/>
      <c r="K48" s="30"/>
      <c r="L48" s="30"/>
      <c r="M48" s="30"/>
      <c r="O48" s="30"/>
      <c r="P48" s="30"/>
    </row>
    <row r="49" spans="1:17" x14ac:dyDescent="0.25">
      <c r="A49" s="30"/>
      <c r="B49" s="253"/>
      <c r="C49" s="254"/>
      <c r="D49" s="60"/>
      <c r="E49" s="30"/>
      <c r="F49" s="30"/>
      <c r="G49" s="30"/>
      <c r="H49" s="30"/>
      <c r="I49" s="30"/>
      <c r="J49" s="30"/>
      <c r="K49" s="30"/>
      <c r="L49" s="30"/>
      <c r="M49" s="30"/>
      <c r="O49" s="30"/>
      <c r="P49" s="30"/>
    </row>
    <row r="50" spans="1:17" x14ac:dyDescent="0.25">
      <c r="A50" s="30"/>
      <c r="B50" s="253"/>
      <c r="C50" s="254"/>
      <c r="D50" s="60"/>
      <c r="E50" s="30"/>
      <c r="F50" s="30"/>
      <c r="G50" s="30"/>
      <c r="H50" s="30"/>
      <c r="I50" s="30"/>
      <c r="J50" s="30"/>
      <c r="K50" s="30"/>
      <c r="L50" s="30"/>
      <c r="M50" s="30"/>
      <c r="O50" s="30"/>
      <c r="P50" s="30"/>
    </row>
    <row r="51" spans="1:17" x14ac:dyDescent="0.25">
      <c r="A51" s="30"/>
      <c r="B51" s="30"/>
      <c r="C51" s="30"/>
      <c r="D51" s="30"/>
      <c r="E51" s="30"/>
      <c r="F51" s="30"/>
      <c r="H51" s="66"/>
      <c r="I51" s="66"/>
      <c r="J51" s="66"/>
      <c r="K51" s="66"/>
      <c r="L51" s="66"/>
      <c r="M51" s="30"/>
      <c r="N51" s="253"/>
      <c r="O51" s="254"/>
      <c r="P51" s="365"/>
    </row>
    <row r="52" spans="1:17" x14ac:dyDescent="0.25">
      <c r="A52" s="30"/>
      <c r="B52" s="30"/>
      <c r="C52" s="30"/>
      <c r="D52" s="30"/>
      <c r="E52" s="30"/>
      <c r="F52" s="30"/>
      <c r="G52" s="30"/>
      <c r="I52" s="66"/>
      <c r="J52" s="66"/>
      <c r="K52" s="66"/>
      <c r="L52" s="66"/>
      <c r="M52" s="66"/>
      <c r="O52" s="253"/>
      <c r="P52" s="254"/>
    </row>
    <row r="53" spans="1:17" x14ac:dyDescent="0.25">
      <c r="A53" s="30"/>
      <c r="B53" s="30"/>
      <c r="C53" s="30"/>
      <c r="D53" s="30"/>
      <c r="E53" s="30"/>
      <c r="F53" s="30"/>
      <c r="G53" s="30"/>
      <c r="I53" s="66"/>
      <c r="J53" s="66"/>
      <c r="K53" s="66"/>
      <c r="L53" s="66"/>
      <c r="M53" s="66"/>
      <c r="O53" s="60"/>
      <c r="P53" s="30"/>
    </row>
    <row r="54" spans="1:17" x14ac:dyDescent="0.25">
      <c r="A54" s="30"/>
      <c r="B54" s="60"/>
      <c r="C54" s="60"/>
      <c r="D54" s="60"/>
      <c r="E54" s="60"/>
      <c r="F54" s="60"/>
      <c r="G54" s="60"/>
      <c r="H54" s="60"/>
      <c r="I54" s="30"/>
      <c r="J54" s="30"/>
      <c r="K54" s="30"/>
      <c r="L54" s="30"/>
      <c r="M54" s="30"/>
      <c r="O54" s="60"/>
      <c r="P54" s="30"/>
    </row>
    <row r="55" spans="1:17" x14ac:dyDescent="0.25">
      <c r="A55" s="25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O55" s="60"/>
      <c r="P55" s="30"/>
    </row>
    <row r="56" spans="1:17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O56" s="60"/>
      <c r="P56" s="30"/>
      <c r="Q56" s="389"/>
    </row>
    <row r="57" spans="1:17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O57" s="255"/>
      <c r="P57" s="256"/>
      <c r="Q57" s="389"/>
    </row>
    <row r="58" spans="1:17" x14ac:dyDescent="0.25">
      <c r="A58" s="30"/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O58" s="255"/>
      <c r="P58" s="256"/>
      <c r="Q58" s="389"/>
    </row>
    <row r="59" spans="1:17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O59" s="255"/>
      <c r="P59" s="256"/>
      <c r="Q59" s="389"/>
    </row>
    <row r="60" spans="1:17" x14ac:dyDescent="0.25">
      <c r="A60" s="329"/>
      <c r="B60" s="330"/>
      <c r="C60" s="330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O60" s="255"/>
      <c r="P60" s="256"/>
      <c r="Q60" s="389"/>
    </row>
    <row r="61" spans="1:17" x14ac:dyDescent="0.25">
      <c r="A61" s="329"/>
      <c r="B61" s="330"/>
      <c r="C61" s="330"/>
      <c r="D61" s="330"/>
      <c r="E61" s="330"/>
      <c r="F61" s="330"/>
      <c r="G61" s="330"/>
      <c r="H61" s="330"/>
      <c r="I61" s="330"/>
      <c r="J61" s="330"/>
      <c r="K61" s="330"/>
      <c r="L61" s="330"/>
      <c r="M61" s="330"/>
      <c r="O61" s="255"/>
      <c r="P61" s="256"/>
      <c r="Q61" s="389"/>
    </row>
    <row r="62" spans="1:17" x14ac:dyDescent="0.25">
      <c r="A62" s="329"/>
      <c r="B62" s="330"/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O62" s="255"/>
      <c r="P62" s="256"/>
      <c r="Q62" s="389"/>
    </row>
    <row r="63" spans="1:17" x14ac:dyDescent="0.25">
      <c r="A63" s="329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O63" s="255"/>
      <c r="P63" s="256"/>
      <c r="Q63" s="389"/>
    </row>
    <row r="64" spans="1:17" x14ac:dyDescent="0.25">
      <c r="A64" s="329"/>
      <c r="B64" s="330"/>
      <c r="C64" s="330"/>
      <c r="D64" s="330"/>
      <c r="E64" s="330"/>
      <c r="F64" s="330"/>
      <c r="G64" s="330"/>
      <c r="H64" s="330"/>
      <c r="I64" s="330"/>
      <c r="J64" s="330"/>
      <c r="K64" s="330"/>
      <c r="L64" s="330"/>
      <c r="M64" s="330"/>
      <c r="O64" s="255"/>
      <c r="P64" s="256"/>
      <c r="Q64" s="389"/>
    </row>
    <row r="65" spans="1:17" x14ac:dyDescent="0.25">
      <c r="A65" s="329"/>
      <c r="B65" s="330"/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O65" s="255"/>
      <c r="P65" s="256"/>
      <c r="Q65" s="389"/>
    </row>
    <row r="66" spans="1:17" x14ac:dyDescent="0.25">
      <c r="A66" s="329"/>
      <c r="B66" s="330"/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O66" s="255"/>
      <c r="P66" s="256"/>
      <c r="Q66" s="389"/>
    </row>
    <row r="67" spans="1:17" x14ac:dyDescent="0.25">
      <c r="A67" s="329"/>
      <c r="B67" s="330"/>
      <c r="C67" s="330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O67" s="255"/>
      <c r="P67" s="256"/>
      <c r="Q67" s="389"/>
    </row>
    <row r="68" spans="1:17" x14ac:dyDescent="0.25">
      <c r="A68" s="329"/>
      <c r="B68" s="330"/>
      <c r="C68" s="330"/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O68" s="255"/>
      <c r="P68" s="256"/>
      <c r="Q68" s="389"/>
    </row>
    <row r="69" spans="1:17" x14ac:dyDescent="0.25">
      <c r="A69" s="329"/>
      <c r="B69" s="330"/>
      <c r="C69" s="330"/>
      <c r="D69" s="330"/>
      <c r="E69" s="330"/>
      <c r="F69" s="330"/>
      <c r="G69" s="330"/>
      <c r="H69" s="330"/>
      <c r="I69" s="330"/>
      <c r="J69" s="330"/>
      <c r="K69" s="330"/>
      <c r="L69" s="330"/>
      <c r="M69" s="330"/>
      <c r="O69" s="255"/>
      <c r="P69" s="256"/>
      <c r="Q69" s="389"/>
    </row>
    <row r="70" spans="1:17" x14ac:dyDescent="0.25">
      <c r="A70" s="329"/>
      <c r="B70" s="330"/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O70" s="255"/>
      <c r="P70" s="256"/>
      <c r="Q70" s="389"/>
    </row>
    <row r="71" spans="1:17" x14ac:dyDescent="0.25">
      <c r="A71" s="329"/>
      <c r="B71" s="330"/>
      <c r="C71" s="330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O71" s="255"/>
      <c r="P71" s="256"/>
      <c r="Q71" s="389"/>
    </row>
    <row r="72" spans="1:17" x14ac:dyDescent="0.25">
      <c r="A72" s="329"/>
      <c r="B72" s="330"/>
      <c r="C72" s="330"/>
      <c r="D72" s="330"/>
      <c r="E72" s="330"/>
      <c r="F72" s="330"/>
      <c r="G72" s="330"/>
      <c r="H72" s="330"/>
      <c r="I72" s="330"/>
      <c r="J72" s="330"/>
      <c r="K72" s="330"/>
      <c r="L72" s="330"/>
      <c r="M72" s="330"/>
      <c r="O72" s="255"/>
      <c r="P72" s="256"/>
      <c r="Q72" s="389"/>
    </row>
    <row r="73" spans="1:17" x14ac:dyDescent="0.25">
      <c r="A73" s="329"/>
      <c r="B73" s="330"/>
      <c r="C73" s="330"/>
      <c r="D73" s="330"/>
      <c r="E73" s="330"/>
      <c r="F73" s="330"/>
      <c r="G73" s="330"/>
      <c r="H73" s="330"/>
      <c r="I73" s="330"/>
      <c r="J73" s="330"/>
      <c r="K73" s="330"/>
      <c r="L73" s="330"/>
      <c r="M73" s="330"/>
      <c r="O73" s="255"/>
      <c r="P73" s="256"/>
      <c r="Q73" s="389"/>
    </row>
    <row r="74" spans="1:17" x14ac:dyDescent="0.25">
      <c r="A74" s="329"/>
      <c r="B74" s="330"/>
      <c r="C74" s="330"/>
      <c r="D74" s="330"/>
      <c r="E74" s="330"/>
      <c r="F74" s="330"/>
      <c r="G74" s="330"/>
      <c r="H74" s="330"/>
      <c r="I74" s="330"/>
      <c r="J74" s="330"/>
      <c r="K74" s="330"/>
      <c r="L74" s="330"/>
      <c r="M74" s="330"/>
      <c r="O74" s="255"/>
      <c r="P74" s="256"/>
      <c r="Q74" s="389"/>
    </row>
    <row r="75" spans="1:17" x14ac:dyDescent="0.25">
      <c r="A75" s="329"/>
      <c r="B75" s="330"/>
      <c r="C75" s="330"/>
      <c r="D75" s="330"/>
      <c r="E75" s="330"/>
      <c r="F75" s="330"/>
      <c r="G75" s="330"/>
      <c r="H75" s="330"/>
      <c r="I75" s="330"/>
      <c r="J75" s="330"/>
      <c r="K75" s="330"/>
      <c r="L75" s="330"/>
      <c r="M75" s="330"/>
      <c r="N75" s="60"/>
      <c r="O75" s="255"/>
      <c r="P75" s="256"/>
      <c r="Q75" s="389"/>
    </row>
    <row r="76" spans="1:17" x14ac:dyDescent="0.25">
      <c r="A76" s="329"/>
      <c r="B76" s="330"/>
      <c r="C76" s="330"/>
      <c r="D76" s="330"/>
      <c r="E76" s="330"/>
      <c r="F76" s="330"/>
      <c r="G76" s="330"/>
      <c r="H76" s="330"/>
      <c r="I76" s="330"/>
      <c r="J76" s="330"/>
      <c r="K76" s="330"/>
      <c r="L76" s="330"/>
      <c r="M76" s="330"/>
      <c r="O76" s="60"/>
      <c r="P76" s="30"/>
    </row>
    <row r="77" spans="1:17" x14ac:dyDescent="0.25">
      <c r="A77" s="329"/>
      <c r="B77" s="330"/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O77" s="60"/>
      <c r="P77" s="30"/>
    </row>
    <row r="78" spans="1:17" x14ac:dyDescent="0.25">
      <c r="A78" s="329"/>
      <c r="B78" s="330"/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O78" s="60"/>
      <c r="P78" s="30"/>
    </row>
    <row r="79" spans="1:17" x14ac:dyDescent="0.25">
      <c r="A79" s="329"/>
      <c r="B79" s="330"/>
      <c r="C79" s="330"/>
      <c r="D79" s="330"/>
      <c r="E79" s="330"/>
      <c r="F79" s="330"/>
      <c r="G79" s="330"/>
      <c r="H79" s="330"/>
      <c r="I79" s="330"/>
      <c r="J79" s="330"/>
      <c r="K79" s="330"/>
      <c r="L79" s="330"/>
      <c r="M79" s="330"/>
      <c r="O79" s="60"/>
      <c r="P79" s="30"/>
    </row>
    <row r="80" spans="1:17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O80" s="60"/>
      <c r="P80" s="30"/>
    </row>
    <row r="81" spans="1:16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O81" s="60"/>
      <c r="P81" s="30"/>
    </row>
    <row r="82" spans="1:16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O82" s="60"/>
      <c r="P82" s="30"/>
    </row>
    <row r="83" spans="1:16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O83" s="60"/>
      <c r="P83" s="30"/>
    </row>
    <row r="84" spans="1:16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O84" s="60"/>
      <c r="P84" s="30"/>
    </row>
    <row r="85" spans="1:16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O85" s="60"/>
      <c r="P85" s="30"/>
    </row>
    <row r="86" spans="1:16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O86" s="60"/>
      <c r="P86" s="30"/>
    </row>
    <row r="87" spans="1:16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O87" s="60"/>
      <c r="P87" s="30"/>
    </row>
    <row r="88" spans="1:16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O88" s="60"/>
      <c r="P88" s="30"/>
    </row>
    <row r="89" spans="1:16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O89" s="60"/>
      <c r="P89" s="30"/>
    </row>
    <row r="90" spans="1:16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O90" s="60"/>
      <c r="P90" s="30"/>
    </row>
    <row r="91" spans="1:16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O91" s="60"/>
      <c r="P91" s="30"/>
    </row>
    <row r="92" spans="1:16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O92" s="60"/>
      <c r="P92" s="30"/>
    </row>
    <row r="93" spans="1:16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O93" s="60"/>
      <c r="P93" s="30"/>
    </row>
    <row r="94" spans="1:16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O94" s="60"/>
      <c r="P94" s="30"/>
    </row>
    <row r="95" spans="1:16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O95" s="60"/>
      <c r="P95" s="30"/>
    </row>
    <row r="96" spans="1:16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O96" s="60"/>
      <c r="P96" s="30"/>
    </row>
    <row r="97" spans="1:16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O97" s="60"/>
      <c r="P97" s="30"/>
    </row>
    <row r="98" spans="1:16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O98" s="60"/>
      <c r="P98" s="30"/>
    </row>
    <row r="99" spans="1:16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O99" s="60"/>
      <c r="P99" s="30"/>
    </row>
    <row r="100" spans="1:1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O100" s="60"/>
      <c r="P100" s="30"/>
    </row>
    <row r="101" spans="1:16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O101" s="60"/>
      <c r="P101" s="30"/>
    </row>
    <row r="102" spans="1:16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O102" s="60"/>
      <c r="P102" s="30"/>
    </row>
    <row r="103" spans="1:16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O103" s="60"/>
      <c r="P103" s="30"/>
    </row>
    <row r="104" spans="1:16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O104" s="60"/>
      <c r="P104" s="30"/>
    </row>
    <row r="105" spans="1:16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O105" s="60"/>
      <c r="P105" s="30"/>
    </row>
    <row r="106" spans="1:16" x14ac:dyDescent="0.25">
      <c r="O106" s="60"/>
      <c r="P106" s="30"/>
    </row>
    <row r="107" spans="1:16" x14ac:dyDescent="0.25">
      <c r="O107" s="60"/>
      <c r="P107" s="30"/>
    </row>
    <row r="108" spans="1:16" x14ac:dyDescent="0.25">
      <c r="O108" s="60"/>
      <c r="P108" s="30"/>
    </row>
    <row r="109" spans="1:16" x14ac:dyDescent="0.25">
      <c r="O109" s="60"/>
      <c r="P109" s="30"/>
    </row>
    <row r="110" spans="1:16" x14ac:dyDescent="0.25">
      <c r="O110" s="60"/>
      <c r="P110" s="30"/>
    </row>
    <row r="111" spans="1:16" x14ac:dyDescent="0.25">
      <c r="O111" s="60"/>
      <c r="P111" s="30"/>
    </row>
    <row r="112" spans="1:16" x14ac:dyDescent="0.25">
      <c r="O112" s="60"/>
      <c r="P112" s="30"/>
    </row>
    <row r="113" spans="15:16" x14ac:dyDescent="0.25">
      <c r="O113" s="60"/>
      <c r="P113" s="30"/>
    </row>
    <row r="114" spans="15:16" x14ac:dyDescent="0.25">
      <c r="O114" s="60"/>
      <c r="P114" s="30"/>
    </row>
    <row r="115" spans="15:16" x14ac:dyDescent="0.25">
      <c r="O115" s="60"/>
      <c r="P115" s="30"/>
    </row>
    <row r="116" spans="15:16" x14ac:dyDescent="0.25">
      <c r="O116" s="60"/>
      <c r="P116" s="30"/>
    </row>
    <row r="117" spans="15:16" x14ac:dyDescent="0.25">
      <c r="O117" s="60"/>
      <c r="P117" s="30"/>
    </row>
    <row r="118" spans="15:16" x14ac:dyDescent="0.25">
      <c r="O118" s="60"/>
      <c r="P118" s="30"/>
    </row>
    <row r="119" spans="15:16" x14ac:dyDescent="0.25">
      <c r="O119" s="60"/>
      <c r="P119" s="30"/>
    </row>
    <row r="120" spans="15:16" x14ac:dyDescent="0.25">
      <c r="O120" s="60"/>
      <c r="P120" s="30"/>
    </row>
    <row r="121" spans="15:16" x14ac:dyDescent="0.25">
      <c r="O121" s="60"/>
      <c r="P121" s="30"/>
    </row>
    <row r="122" spans="15:16" x14ac:dyDescent="0.25">
      <c r="O122" s="60"/>
      <c r="P122" s="30"/>
    </row>
    <row r="123" spans="15:16" x14ac:dyDescent="0.25">
      <c r="O123" s="60"/>
      <c r="P123" s="30"/>
    </row>
    <row r="124" spans="15:16" x14ac:dyDescent="0.25">
      <c r="O124" s="60"/>
      <c r="P124" s="30"/>
    </row>
    <row r="125" spans="15:16" x14ac:dyDescent="0.25">
      <c r="O125" s="60"/>
      <c r="P125" s="30"/>
    </row>
    <row r="126" spans="15:16" x14ac:dyDescent="0.25">
      <c r="O126" s="60"/>
      <c r="P126" s="30"/>
    </row>
  </sheetData>
  <mergeCells count="1">
    <mergeCell ref="D5:E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  <vt:lpstr>Trade data by mode of 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enshimiyimana</cp:lastModifiedBy>
  <cp:lastPrinted>2017-02-27T10:44:28Z</cp:lastPrinted>
  <dcterms:created xsi:type="dcterms:W3CDTF">2015-08-17T14:37:11Z</dcterms:created>
  <dcterms:modified xsi:type="dcterms:W3CDTF">2017-02-28T05:30:56Z</dcterms:modified>
</cp:coreProperties>
</file>