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abimana\Desktop\"/>
    </mc:Choice>
  </mc:AlternateContent>
  <bookViews>
    <workbookView xWindow="120" yWindow="75" windowWidth="19095" windowHeight="11760"/>
  </bookViews>
  <sheets>
    <sheet name="Table 1" sheetId="2" r:id="rId1"/>
    <sheet name="Table 2" sheetId="3" r:id="rId2"/>
    <sheet name="Table 3" sheetId="4" r:id="rId3"/>
    <sheet name="Table 4" sheetId="5" r:id="rId4"/>
    <sheet name="Table 5" sheetId="6" r:id="rId5"/>
    <sheet name="Table 6" sheetId="7" r:id="rId6"/>
    <sheet name="Table 7" sheetId="8" r:id="rId7"/>
    <sheet name="Table 8" sheetId="9" r:id="rId8"/>
    <sheet name="Table 9" sheetId="10" r:id="rId9"/>
    <sheet name="Table 10" sheetId="11" r:id="rId10"/>
    <sheet name="Table 11" sheetId="12" r:id="rId11"/>
    <sheet name="Table 12" sheetId="13" r:id="rId12"/>
    <sheet name="Table 13" sheetId="14" r:id="rId13"/>
    <sheet name="Table 14" sheetId="15" r:id="rId14"/>
    <sheet name="Table 15" sheetId="16" r:id="rId15"/>
    <sheet name="Table 16" sheetId="17" r:id="rId16"/>
    <sheet name="Table 17" sheetId="18" r:id="rId17"/>
    <sheet name="Table 18" sheetId="19" r:id="rId18"/>
    <sheet name="Table 19" sheetId="20" r:id="rId19"/>
    <sheet name="Table 20" sheetId="21" r:id="rId20"/>
    <sheet name="Table 21" sheetId="22" r:id="rId21"/>
    <sheet name="Table22" sheetId="23" r:id="rId22"/>
    <sheet name="Table 23" sheetId="24" r:id="rId23"/>
    <sheet name="Table 24" sheetId="25" r:id="rId24"/>
    <sheet name="Table 25" sheetId="26" r:id="rId25"/>
    <sheet name="Table 26" sheetId="27" r:id="rId26"/>
    <sheet name="Table 27" sheetId="28" r:id="rId27"/>
    <sheet name="Table 28" sheetId="29" r:id="rId28"/>
    <sheet name="Table 29" sheetId="30" r:id="rId29"/>
    <sheet name="Table 30" sheetId="31" r:id="rId30"/>
    <sheet name="Table 31" sheetId="32" r:id="rId31"/>
    <sheet name="Table 32" sheetId="33" r:id="rId32"/>
    <sheet name="Table 33" sheetId="34" r:id="rId33"/>
    <sheet name="Table 34" sheetId="35" r:id="rId34"/>
    <sheet name="Table 35" sheetId="36" r:id="rId35"/>
    <sheet name="Table 36" sheetId="37" r:id="rId36"/>
    <sheet name="Table 37" sheetId="38" r:id="rId37"/>
    <sheet name="Table 38" sheetId="39" r:id="rId38"/>
    <sheet name="Table 39" sheetId="40" r:id="rId39"/>
    <sheet name="Table 40" sheetId="41" r:id="rId40"/>
    <sheet name="Table 41" sheetId="42" r:id="rId41"/>
    <sheet name="Table 42" sheetId="43" r:id="rId42"/>
    <sheet name="Table 43" sheetId="44" r:id="rId43"/>
    <sheet name="Table 44" sheetId="45" r:id="rId44"/>
    <sheet name="Table 45" sheetId="46" r:id="rId45"/>
    <sheet name="Table 46" sheetId="47" r:id="rId46"/>
    <sheet name="Table 47" sheetId="48" r:id="rId47"/>
    <sheet name="Table 48" sheetId="49" r:id="rId48"/>
    <sheet name="Table 49" sheetId="50" r:id="rId49"/>
    <sheet name="Table 50" sheetId="51" r:id="rId50"/>
    <sheet name="Table 51" sheetId="52" r:id="rId51"/>
    <sheet name="Table 52" sheetId="53" r:id="rId52"/>
    <sheet name="Table 53" sheetId="54" r:id="rId53"/>
    <sheet name="Table 54" sheetId="55" r:id="rId54"/>
    <sheet name="Table 55" sheetId="56" r:id="rId55"/>
    <sheet name="Table 56" sheetId="57" r:id="rId56"/>
    <sheet name="Table 57" sheetId="58" r:id="rId57"/>
    <sheet name="Table 58" sheetId="59" r:id="rId58"/>
    <sheet name="Table 59" sheetId="60" r:id="rId59"/>
    <sheet name="Table 60" sheetId="61" r:id="rId60"/>
    <sheet name="Table 61" sheetId="62" r:id="rId61"/>
    <sheet name="Table 62" sheetId="63" r:id="rId62"/>
    <sheet name="Table 63" sheetId="64" r:id="rId63"/>
    <sheet name="Table64" sheetId="65" r:id="rId64"/>
    <sheet name="Table 65" sheetId="66" r:id="rId65"/>
    <sheet name="Table 66" sheetId="67" r:id="rId66"/>
    <sheet name="Table 67" sheetId="68" r:id="rId67"/>
    <sheet name="Table 68" sheetId="69" r:id="rId68"/>
    <sheet name="Table 69" sheetId="70" r:id="rId69"/>
    <sheet name="Table 70" sheetId="71" r:id="rId70"/>
    <sheet name="Table 71" sheetId="72" r:id="rId71"/>
    <sheet name="Table 72" sheetId="73" r:id="rId72"/>
    <sheet name="Table 73" sheetId="74" r:id="rId73"/>
    <sheet name="Table 74" sheetId="75" r:id="rId74"/>
    <sheet name="Table 75" sheetId="76" r:id="rId75"/>
    <sheet name="Table 76" sheetId="77" r:id="rId76"/>
    <sheet name="Table 77" sheetId="78" r:id="rId77"/>
    <sheet name="Table 78" sheetId="79" r:id="rId78"/>
    <sheet name="Table 79" sheetId="80" r:id="rId79"/>
    <sheet name="Table 80" sheetId="81" r:id="rId80"/>
    <sheet name="Table 81" sheetId="82" r:id="rId81"/>
    <sheet name="Table 82" sheetId="83" r:id="rId82"/>
    <sheet name="Table 83" sheetId="84" r:id="rId83"/>
    <sheet name="Table 84" sheetId="85" r:id="rId84"/>
    <sheet name="Table 85" sheetId="86" r:id="rId85"/>
    <sheet name="Table 86" sheetId="87" r:id="rId86"/>
    <sheet name="Table 87" sheetId="88" r:id="rId87"/>
    <sheet name="Table 88" sheetId="89" r:id="rId88"/>
    <sheet name="Table 89" sheetId="90" r:id="rId89"/>
    <sheet name="Table 88." sheetId="91" r:id="rId90"/>
    <sheet name="Table 89." sheetId="92" r:id="rId91"/>
    <sheet name="Table 90" sheetId="93" r:id="rId92"/>
    <sheet name="Table 91" sheetId="94" r:id="rId93"/>
    <sheet name="Table 92" sheetId="95" r:id="rId94"/>
    <sheet name="Table 93" sheetId="96" r:id="rId95"/>
    <sheet name="Table 94" sheetId="97" r:id="rId96"/>
    <sheet name="Table 95" sheetId="98" r:id="rId97"/>
    <sheet name="Table 96" sheetId="99" r:id="rId98"/>
    <sheet name="Table 97" sheetId="100" r:id="rId99"/>
    <sheet name="Table 98" sheetId="101" r:id="rId100"/>
    <sheet name="Table 99" sheetId="102" r:id="rId101"/>
    <sheet name="Table 99." sheetId="103" r:id="rId102"/>
    <sheet name="Table 100" sheetId="104" r:id="rId103"/>
    <sheet name="Table 101" sheetId="105" r:id="rId104"/>
    <sheet name="Table 102" sheetId="106" r:id="rId105"/>
    <sheet name="Table 103" sheetId="107" r:id="rId106"/>
    <sheet name="Table 104" sheetId="108" r:id="rId107"/>
    <sheet name="Table 105" sheetId="109" r:id="rId108"/>
    <sheet name="Table 106" sheetId="110" r:id="rId109"/>
    <sheet name="Table 107" sheetId="111" r:id="rId110"/>
    <sheet name="Table 108" sheetId="112" r:id="rId111"/>
    <sheet name="Table 109" sheetId="113" r:id="rId112"/>
    <sheet name="Table 110" sheetId="114" r:id="rId113"/>
    <sheet name="Table 111" sheetId="115" r:id="rId114"/>
    <sheet name="Table 112" sheetId="116" r:id="rId115"/>
    <sheet name="Table 113" sheetId="117" r:id="rId116"/>
    <sheet name="Table 114" sheetId="118" r:id="rId117"/>
    <sheet name="Table 115" sheetId="119" r:id="rId118"/>
    <sheet name="Table 116" sheetId="120" r:id="rId119"/>
    <sheet name="Table 117" sheetId="121" r:id="rId120"/>
    <sheet name="Table 118" sheetId="122" r:id="rId121"/>
    <sheet name="Table 119" sheetId="123" r:id="rId122"/>
    <sheet name="Table 120" sheetId="124" r:id="rId123"/>
    <sheet name="Table 121" sheetId="125" r:id="rId124"/>
    <sheet name="Table 122" sheetId="126" r:id="rId125"/>
    <sheet name="Table 123" sheetId="127" r:id="rId126"/>
    <sheet name="Table 124" sheetId="128" r:id="rId127"/>
    <sheet name="Table 125" sheetId="129" r:id="rId128"/>
    <sheet name="Sheet10" sheetId="130" r:id="rId129"/>
  </sheets>
  <externalReferences>
    <externalReference r:id="rId130"/>
  </externalReferences>
  <definedNames>
    <definedName name="_MON_1509452574" localSheetId="85">'Table 86'!$B$1</definedName>
    <definedName name="_Toc414959459" localSheetId="5">'Table 6'!$B$1</definedName>
    <definedName name="_Toc414959460" localSheetId="6">'Table 7'!$B$1</definedName>
    <definedName name="_Toc414959461" localSheetId="7">'Table 8'!$B$1</definedName>
    <definedName name="_Toc414959462" localSheetId="8">'Table 9'!$B$1</definedName>
    <definedName name="_Toc414959463" localSheetId="9">'Table 10'!$B$1</definedName>
    <definedName name="_Toc414959464" localSheetId="10">'Table 11'!$B$1</definedName>
    <definedName name="_Toc414959466" localSheetId="12">'Table 13'!$B$1</definedName>
    <definedName name="_Toc414959468" localSheetId="14">'Table 15'!$B$1</definedName>
    <definedName name="_Toc414959469" localSheetId="15">'Table 16'!$B$1</definedName>
    <definedName name="_Toc414959471" localSheetId="17">'Table 18'!$B$1</definedName>
    <definedName name="_Toc414959474" localSheetId="20">'Table 21'!$B$1</definedName>
    <definedName name="_Toc414959475" localSheetId="21">Table22!$B$1</definedName>
    <definedName name="_Toc414959476" localSheetId="22">'Table 23'!$B$1</definedName>
    <definedName name="_Toc414959477" localSheetId="23">'Table 24'!$B$1</definedName>
    <definedName name="_Toc414959478" localSheetId="24">'Table 25'!$B$1</definedName>
    <definedName name="_Toc414959481" localSheetId="27">'Table 28'!$B$1</definedName>
    <definedName name="_Toc414959482" localSheetId="28">'Table 29'!$B$1</definedName>
    <definedName name="_Toc414959486" localSheetId="32">'Table 33'!$B$1</definedName>
    <definedName name="_Toc414959487" localSheetId="33">'Table 34'!$B$1</definedName>
    <definedName name="_Toc414959488" localSheetId="34">'Table 35'!$B$1</definedName>
    <definedName name="_Toc414959489" localSheetId="35">'Table 36'!$B$1</definedName>
    <definedName name="_Toc414959490" localSheetId="36">'Table 37'!$B$1</definedName>
    <definedName name="_Toc414959491" localSheetId="37">'Table 38'!$B$1</definedName>
    <definedName name="_Toc414959492" localSheetId="38">'Table 39'!$B$1</definedName>
    <definedName name="_Toc414959493" localSheetId="39">'Table 40'!$B$1</definedName>
    <definedName name="_Toc468366271" localSheetId="0">'Table 1'!$B$1</definedName>
    <definedName name="_Toc468366272" localSheetId="1">'Table 2'!$B$1</definedName>
    <definedName name="_Toc468366273" localSheetId="2">'Table 3'!$B$1</definedName>
    <definedName name="_Toc468366274" localSheetId="3">'Table 4'!$B$1</definedName>
    <definedName name="_Toc468366275" localSheetId="4">'Table 5'!$B$1</definedName>
    <definedName name="_Toc468366282" localSheetId="11">'Table 12'!$B$1</definedName>
    <definedName name="_Toc468366284" localSheetId="13">'Table 14'!$B$1</definedName>
    <definedName name="_Toc468366287" localSheetId="16">'Table 17'!$B$1</definedName>
    <definedName name="_Toc468366289" localSheetId="18">'Table 19'!$B$1</definedName>
    <definedName name="_Toc468366290" localSheetId="19">'Table 20'!$B$1</definedName>
    <definedName name="_Toc468366296" localSheetId="25">'Table 26'!$B$1</definedName>
    <definedName name="_Toc468366297" localSheetId="26">'Table 27'!$B$1</definedName>
    <definedName name="_Toc468366300" localSheetId="29">'Table 30'!$B$2</definedName>
    <definedName name="_Toc468366301" localSheetId="30">'Table 31'!$B$1</definedName>
    <definedName name="_Toc468366302" localSheetId="31">'Table 32'!$B$1</definedName>
    <definedName name="_Toc468366311" localSheetId="40">'Table 41'!$B$1</definedName>
    <definedName name="_Toc468366312" localSheetId="41">'Table 42'!$B$1</definedName>
    <definedName name="_Toc468366313" localSheetId="42">'Table 43'!$B$1</definedName>
    <definedName name="_Toc468366314" localSheetId="43">'Table 44'!$B$1</definedName>
    <definedName name="_Toc468366315" localSheetId="44">'Table 45'!$B$1</definedName>
    <definedName name="_Toc468366316" localSheetId="45">'Table 46'!$B$1</definedName>
    <definedName name="_Toc468366317" localSheetId="46">'Table 47'!$B$1</definedName>
    <definedName name="_Toc468366318" localSheetId="47">'Table 48'!$B$1</definedName>
    <definedName name="_Toc468366319" localSheetId="48">'Table 49'!$B$1</definedName>
    <definedName name="_Toc468366320" localSheetId="49">'Table 50'!$B$1</definedName>
    <definedName name="_Toc468366321" localSheetId="50">'Table 51'!$B$1</definedName>
    <definedName name="_Toc468366322" localSheetId="51">'Table 52'!$B$1</definedName>
    <definedName name="_Toc468366323" localSheetId="52">'Table 53'!$B$1</definedName>
    <definedName name="_Toc468366324" localSheetId="53">'Table 54'!$B$1</definedName>
    <definedName name="_Toc468366325" localSheetId="54">'Table 55'!$B$1</definedName>
    <definedName name="_Toc468366326" localSheetId="55">'Table 56'!$B$1</definedName>
    <definedName name="_Toc468366327" localSheetId="56">'Table 57'!$B$1</definedName>
    <definedName name="_Toc468366328" localSheetId="57">'Table 58'!$B$1</definedName>
    <definedName name="_Toc468366330" localSheetId="59">'Table 60'!$B$1</definedName>
    <definedName name="_Toc468366331" localSheetId="60">'Table 61'!$B$1</definedName>
    <definedName name="_Toc468366332" localSheetId="61">'Table 62'!$B$1</definedName>
    <definedName name="_Toc468366333" localSheetId="62">'Table 63'!$B$1</definedName>
    <definedName name="_Toc468366334" localSheetId="63">Table64!$B$1</definedName>
    <definedName name="_Toc468366335" localSheetId="64">'Table 65'!$B$1</definedName>
    <definedName name="_Toc468366336" localSheetId="65">'Table 66'!$B$1</definedName>
    <definedName name="_Toc468366337" localSheetId="66">'Table 67'!$B$2</definedName>
    <definedName name="_Toc468366338" localSheetId="67">'Table 68'!$B$1</definedName>
    <definedName name="_Toc468366339" localSheetId="68">'Table 69'!$B$1</definedName>
    <definedName name="_Toc468366340" localSheetId="69">'Table 70'!$B$1</definedName>
    <definedName name="_Toc468366341" localSheetId="70">'Table 71'!$B$1</definedName>
    <definedName name="_Toc468366342" localSheetId="71">'Table 72'!$B$1</definedName>
    <definedName name="_Toc468366343" localSheetId="72">'Table 73'!$B$1</definedName>
    <definedName name="_Toc468366345" localSheetId="74">'Table 75'!$B$1</definedName>
    <definedName name="_Toc468366346" localSheetId="75">'Table 76'!$B$1</definedName>
    <definedName name="_Toc468366347" localSheetId="76">'Table 77'!$B$1</definedName>
    <definedName name="_Toc468366348" localSheetId="77">'Table 78'!$B$1</definedName>
    <definedName name="_Toc468366349" localSheetId="78">'Table 79'!$B$1</definedName>
    <definedName name="_Toc468366350" localSheetId="79">'Table 80'!$B$1</definedName>
    <definedName name="_Toc468366351" localSheetId="80">'Table 81'!$B$1</definedName>
    <definedName name="_Toc468366352" localSheetId="81">'Table 82'!$B$1</definedName>
    <definedName name="_Toc468366353" localSheetId="82">'Table 83'!$B$1</definedName>
    <definedName name="_Toc468366355" localSheetId="84">'Table 85'!$B$1</definedName>
    <definedName name="_Toc468366357" localSheetId="86">'Table 87'!$B$2</definedName>
    <definedName name="_Toc468366358" localSheetId="87">'Table 88'!$B$2</definedName>
    <definedName name="_Toc468366359" localSheetId="88">'Table 89'!$B$1</definedName>
    <definedName name="_Toc468366360" localSheetId="91">'Table 90'!$B$1</definedName>
    <definedName name="_Toc468366361" localSheetId="92">'Table 91'!$B$1</definedName>
    <definedName name="_Toc468366362" localSheetId="93">'Table 92'!$B$1</definedName>
    <definedName name="_Toc468366363" localSheetId="94">'Table 93'!$B$1</definedName>
    <definedName name="_Toc468366364" localSheetId="95">'Table 94'!$B$1</definedName>
    <definedName name="_Toc468366365" localSheetId="96">'Table 95'!$B$1</definedName>
    <definedName name="_Toc468366366" localSheetId="97">'Table 96'!$B$1</definedName>
    <definedName name="_Toc468366367" localSheetId="98">'Table 97'!$B$1</definedName>
    <definedName name="_Toc468366368" localSheetId="99">'Table 98'!$B$1</definedName>
    <definedName name="_Toc473022054" localSheetId="101">'Table 99.'!$B$1</definedName>
    <definedName name="_Toc473022055" localSheetId="102">'Table 100'!$B$1</definedName>
    <definedName name="_Toc473022056" localSheetId="103">'Table 101'!$B$1</definedName>
    <definedName name="_Toc473022057" localSheetId="104">'Table 102'!$B$1</definedName>
    <definedName name="_Toc473022058" localSheetId="105">'Table 103'!$B$1</definedName>
    <definedName name="_Toc473022059" localSheetId="106">'Table 104'!$B$1</definedName>
    <definedName name="_Toc473022060" localSheetId="107">'Table 105'!$B$1</definedName>
    <definedName name="_Toc473022061" localSheetId="108">'Table 106'!$B$1</definedName>
    <definedName name="_Toc473022062" localSheetId="109">'Table 107'!$B$1</definedName>
    <definedName name="_Toc473022063" localSheetId="110">'Table 108'!$B$1</definedName>
    <definedName name="_Toc473022064" localSheetId="111">'Table 109'!$B$1</definedName>
    <definedName name="_Toc473022065" localSheetId="112">'Table 110'!$B$1</definedName>
    <definedName name="_Toc473022066" localSheetId="113">'Table 111'!$B$1</definedName>
    <definedName name="_Toc473022067" localSheetId="114">'Table 112'!$B$1</definedName>
    <definedName name="_Toc473022068" localSheetId="115">'Table 113'!$B$1</definedName>
    <definedName name="_Toc473022069" localSheetId="116">'Table 114'!$B$1</definedName>
    <definedName name="_Toc473022070" localSheetId="117">'Table 115'!$B$1</definedName>
    <definedName name="_Toc473022071" localSheetId="118">'Table 116'!$B$1</definedName>
    <definedName name="_Toc473022072" localSheetId="119">'Table 117'!$B$1</definedName>
    <definedName name="_Toc473022073" localSheetId="120">'Table 118'!$B$1</definedName>
    <definedName name="_Toc473022074" localSheetId="121">'Table 119'!$B$1</definedName>
    <definedName name="_Toc473022075" localSheetId="122">'Table 120'!$B$1</definedName>
    <definedName name="_Toc473022076" localSheetId="123">'Table 121'!$B$1</definedName>
    <definedName name="_Toc473022077" localSheetId="124">'Table 122'!$B$1</definedName>
    <definedName name="_Toc473022078" localSheetId="125">'Table 123'!$B$1</definedName>
    <definedName name="_Toc473022079" localSheetId="126">'Table 124'!$B$1</definedName>
    <definedName name="_Toc473022080" localSheetId="127">'Table 125'!$B$1</definedName>
  </definedNames>
  <calcPr calcId="152511"/>
</workbook>
</file>

<file path=xl/calcChain.xml><?xml version="1.0" encoding="utf-8"?>
<calcChain xmlns="http://schemas.openxmlformats.org/spreadsheetml/2006/main">
  <c r="N7" i="109" l="1"/>
  <c r="M7" i="109"/>
  <c r="L7" i="109"/>
  <c r="K7" i="109"/>
  <c r="J7" i="109"/>
  <c r="I7" i="109"/>
  <c r="H7" i="109"/>
  <c r="G7" i="109"/>
  <c r="F7" i="109"/>
  <c r="E7" i="109"/>
  <c r="D7" i="109"/>
  <c r="C7" i="109"/>
  <c r="N6" i="109"/>
  <c r="M6" i="109"/>
  <c r="L6" i="109"/>
  <c r="K6" i="109"/>
  <c r="J6" i="109"/>
  <c r="I6" i="109"/>
  <c r="H6" i="109"/>
  <c r="G6" i="109"/>
  <c r="F6" i="109"/>
  <c r="E6" i="109"/>
  <c r="D6" i="109"/>
  <c r="C6" i="109"/>
  <c r="N5" i="109"/>
  <c r="M5" i="109"/>
  <c r="L5" i="109"/>
  <c r="K5" i="109"/>
  <c r="J5" i="109"/>
  <c r="I5" i="109"/>
  <c r="H5" i="109"/>
  <c r="G5" i="109"/>
  <c r="F5" i="109"/>
  <c r="E5" i="109"/>
  <c r="D5" i="109"/>
  <c r="C5" i="109"/>
  <c r="N4" i="109"/>
  <c r="M4" i="109"/>
  <c r="L4" i="109"/>
  <c r="K4" i="109"/>
  <c r="J4" i="109"/>
  <c r="I4" i="109"/>
  <c r="H4" i="109"/>
  <c r="G4" i="109"/>
  <c r="F4" i="109"/>
  <c r="E4" i="109"/>
  <c r="D4" i="109"/>
  <c r="C4" i="109"/>
  <c r="J33" i="18" l="1"/>
  <c r="K33" i="18" s="1"/>
  <c r="J32" i="18"/>
  <c r="K32" i="18" s="1"/>
  <c r="J31" i="18"/>
  <c r="K31" i="18" s="1"/>
  <c r="J30" i="18"/>
  <c r="K30" i="18" s="1"/>
  <c r="J29" i="18"/>
  <c r="K29" i="18" s="1"/>
  <c r="J28" i="18"/>
  <c r="K28" i="18" s="1"/>
  <c r="I27" i="18"/>
  <c r="H27" i="18"/>
  <c r="G27" i="18"/>
  <c r="F27" i="18"/>
  <c r="E27" i="18"/>
  <c r="D27" i="18"/>
  <c r="C27" i="18"/>
  <c r="J26" i="18"/>
  <c r="K25" i="18" s="1"/>
  <c r="J25" i="18"/>
  <c r="J24" i="18"/>
  <c r="K23" i="18" s="1"/>
  <c r="J23" i="18"/>
  <c r="J22" i="18"/>
  <c r="J21" i="18"/>
  <c r="I21" i="18"/>
  <c r="H21" i="18"/>
  <c r="G21" i="18"/>
  <c r="F21" i="18"/>
  <c r="E21" i="18"/>
  <c r="D21" i="18"/>
  <c r="C21" i="18"/>
  <c r="K24" i="18" l="1"/>
  <c r="J27" i="18"/>
  <c r="K27" i="18" s="1"/>
  <c r="K26" i="18"/>
  <c r="K21" i="18"/>
  <c r="K22" i="18"/>
  <c r="J20" i="18"/>
  <c r="K20" i="18" s="1"/>
  <c r="I20" i="18"/>
  <c r="H20" i="18" s="1"/>
  <c r="G20" i="18"/>
  <c r="F20" i="18" s="1"/>
  <c r="E20" i="18"/>
  <c r="D20" i="18" s="1"/>
  <c r="C20" i="18"/>
  <c r="J19" i="18"/>
  <c r="K18" i="18" s="1"/>
  <c r="J18" i="18"/>
  <c r="J17" i="18"/>
  <c r="J16" i="18" s="1"/>
  <c r="I16" i="18"/>
  <c r="H16" i="18"/>
  <c r="G16" i="18"/>
  <c r="F16" i="18"/>
  <c r="E16" i="18"/>
  <c r="D16" i="18"/>
  <c r="C16" i="18"/>
  <c r="J15" i="18"/>
  <c r="K15" i="18" s="1"/>
  <c r="K14" i="18"/>
  <c r="J14" i="18"/>
  <c r="J13" i="18"/>
  <c r="K13" i="18" s="1"/>
  <c r="J12" i="18"/>
  <c r="K12" i="18" s="1"/>
  <c r="I11" i="18"/>
  <c r="H11" i="18"/>
  <c r="G11" i="18"/>
  <c r="F11" i="18"/>
  <c r="E11" i="18"/>
  <c r="D11" i="18"/>
  <c r="C11" i="18"/>
  <c r="J10" i="18"/>
  <c r="J9" i="18"/>
  <c r="K8" i="18" s="1"/>
  <c r="J8" i="18"/>
  <c r="K7" i="18" s="1"/>
  <c r="J7" i="18"/>
  <c r="J6" i="18"/>
  <c r="J5" i="18" s="1"/>
  <c r="I5" i="18"/>
  <c r="H5" i="18"/>
  <c r="G5" i="18"/>
  <c r="F5" i="18"/>
  <c r="E5" i="18"/>
  <c r="D5" i="18"/>
  <c r="C5" i="18"/>
  <c r="D9" i="4"/>
  <c r="C8" i="4"/>
  <c r="C7" i="4"/>
  <c r="C6" i="4"/>
  <c r="C5" i="4"/>
  <c r="C4" i="4"/>
  <c r="K9" i="18" l="1"/>
  <c r="J11" i="18"/>
  <c r="K11" i="18" s="1"/>
  <c r="K10" i="18"/>
  <c r="K16" i="18"/>
  <c r="K17" i="18"/>
  <c r="K5" i="18"/>
  <c r="K6" i="18"/>
  <c r="K19" i="18"/>
</calcChain>
</file>

<file path=xl/sharedStrings.xml><?xml version="1.0" encoding="utf-8"?>
<sst xmlns="http://schemas.openxmlformats.org/spreadsheetml/2006/main" count="2605" uniqueCount="465">
  <si>
    <t>Table 1.    Land-Use Strata Codes, Definitions and Area</t>
  </si>
  <si>
    <t>Stratum</t>
  </si>
  <si>
    <t>Description</t>
  </si>
  <si>
    <t>Total (Hectares)</t>
  </si>
  <si>
    <t>Percent</t>
  </si>
  <si>
    <t>1.1</t>
  </si>
  <si>
    <t>Intensive agricultural land (Seasons A and B)</t>
  </si>
  <si>
    <t>1.2</t>
  </si>
  <si>
    <t>Intensive agricultural land 
(Seasons A and B, with potential for Season C)</t>
  </si>
  <si>
    <t>2.1</t>
  </si>
  <si>
    <t xml:space="preserve">Other marshlands </t>
  </si>
  <si>
    <t>2.2</t>
  </si>
  <si>
    <t>Marshlands  potential for rice</t>
  </si>
  <si>
    <t>3.0</t>
  </si>
  <si>
    <t>Rangeland</t>
  </si>
  <si>
    <t>10.0</t>
  </si>
  <si>
    <t>Tea plantations</t>
  </si>
  <si>
    <t>Total agriculture land</t>
  </si>
  <si>
    <t xml:space="preserve">  2016 Seasonal  Agricultural Survey </t>
  </si>
  <si>
    <t>District</t>
  </si>
  <si>
    <t>Sratum '1.1</t>
  </si>
  <si>
    <t>Sratum1.2</t>
  </si>
  <si>
    <t>Sratum'2.1</t>
  </si>
  <si>
    <t>Sratum 2.2</t>
  </si>
  <si>
    <t>Sratum 3.0</t>
  </si>
  <si>
    <t>Nyagatare</t>
  </si>
  <si>
    <t>Nyabihu</t>
  </si>
  <si>
    <t>Bugesera</t>
  </si>
  <si>
    <t>Gisagara</t>
  </si>
  <si>
    <t>Kayonza</t>
  </si>
  <si>
    <t>Musanze</t>
  </si>
  <si>
    <t>Rusizi</t>
  </si>
  <si>
    <t>Rubavu</t>
  </si>
  <si>
    <t>Gatsibo</t>
  </si>
  <si>
    <t>Nyanza</t>
  </si>
  <si>
    <t>Ngoma</t>
  </si>
  <si>
    <t>Rutsiro</t>
  </si>
  <si>
    <t>Huye</t>
  </si>
  <si>
    <t>Ngororero</t>
  </si>
  <si>
    <t>Ruhango</t>
  </si>
  <si>
    <t>Kirehe</t>
  </si>
  <si>
    <t>Gicumbi</t>
  </si>
  <si>
    <t>Nyaruguru</t>
  </si>
  <si>
    <t>Rwamagana</t>
  </si>
  <si>
    <t>Kamonyi</t>
  </si>
  <si>
    <t>Karongi</t>
  </si>
  <si>
    <t>Nyamagabe</t>
  </si>
  <si>
    <t>Gakenke</t>
  </si>
  <si>
    <t>Nyamasheke</t>
  </si>
  <si>
    <t>Muhanga</t>
  </si>
  <si>
    <t>Gasabo</t>
  </si>
  <si>
    <t>Rulindo</t>
  </si>
  <si>
    <t>Burera</t>
  </si>
  <si>
    <t>Kicukiro</t>
  </si>
  <si>
    <t>Nyarugenge</t>
  </si>
  <si>
    <t xml:space="preserve">  2016 Seasonal  Agricultural Survey</t>
  </si>
  <si>
    <t>Table 2. Share (%) of Area occupied by Strata within Districts by descending order</t>
  </si>
  <si>
    <t>Area (Km2)</t>
  </si>
  <si>
    <t>Number of Sampled Segments</t>
  </si>
  <si>
    <t>Table 3. Selected Segments by Strata for SAS 2016</t>
  </si>
  <si>
    <t>Agricultural Operators</t>
  </si>
  <si>
    <t>Strata</t>
  </si>
  <si>
    <t>Total</t>
  </si>
  <si>
    <t>Number</t>
  </si>
  <si>
    <t>%</t>
  </si>
  <si>
    <t>All Rwanda</t>
  </si>
  <si>
    <t>LSF</t>
  </si>
  <si>
    <t>2016 Seasonal Agricultural Survey</t>
  </si>
  <si>
    <t>Table 4 : Agricultural operators and LSF by Stratum</t>
  </si>
  <si>
    <t>Individual</t>
  </si>
  <si>
    <t>Cooperative</t>
  </si>
  <si>
    <t>2016 Seasonal Agricultural Survey - Season A</t>
  </si>
  <si>
    <t>Table 5. Agricultural operators by type (%)</t>
  </si>
  <si>
    <t>Yes</t>
  </si>
  <si>
    <t>No</t>
  </si>
  <si>
    <t>Table 6. Cooperative membership</t>
  </si>
  <si>
    <t>Male</t>
  </si>
  <si>
    <t>Female</t>
  </si>
  <si>
    <t>Table 7.Distribution of agricultural operators by gender and Stratum</t>
  </si>
  <si>
    <t>14-24</t>
  </si>
  <si>
    <t>25-34</t>
  </si>
  <si>
    <t>35-44</t>
  </si>
  <si>
    <t>45-54</t>
  </si>
  <si>
    <t>55 and Above</t>
  </si>
  <si>
    <t>Table 8. Distribution of agricultural operators by age groups</t>
  </si>
  <si>
    <t>Table 9. Distribution of male agricultural operators by age groups</t>
  </si>
  <si>
    <t>Table 10. Distribution of female agricultural operators by age groups</t>
  </si>
  <si>
    <t>Primary</t>
  </si>
  <si>
    <t>Secondary</t>
  </si>
  <si>
    <t>Tertiary</t>
  </si>
  <si>
    <t>No education</t>
  </si>
  <si>
    <t>Table 11. Education level of agricultural operators by Stratum (%)</t>
  </si>
  <si>
    <t xml:space="preserve"> </t>
  </si>
  <si>
    <t>Table 12. Education level of male agricultural operators (%)</t>
  </si>
  <si>
    <t>Table 13. Education Level of female agricultural operators (%)</t>
  </si>
  <si>
    <t>Resident</t>
  </si>
  <si>
    <t>Non resident</t>
  </si>
  <si>
    <t>Table 14. Agricultural operators by residency (%)</t>
  </si>
  <si>
    <t>Crop name</t>
  </si>
  <si>
    <t>Before September 2015</t>
  </si>
  <si>
    <t>01-15 September 2015</t>
  </si>
  <si>
    <t>16-30 September 2015</t>
  </si>
  <si>
    <t>After September 2015</t>
  </si>
  <si>
    <t>Others</t>
  </si>
  <si>
    <t>Maize</t>
  </si>
  <si>
    <t>Paddy rice</t>
  </si>
  <si>
    <t>Sorghum</t>
  </si>
  <si>
    <t>Wheat</t>
  </si>
  <si>
    <t>Bush beans</t>
  </si>
  <si>
    <t>Climbing beans</t>
  </si>
  <si>
    <t>Peas</t>
  </si>
  <si>
    <t>Cassava</t>
  </si>
  <si>
    <t>Irish potatoes</t>
  </si>
  <si>
    <t>Sweet potatoes</t>
  </si>
  <si>
    <t xml:space="preserve">Yams </t>
  </si>
  <si>
    <t>Taro</t>
  </si>
  <si>
    <t>Cooking Banana</t>
  </si>
  <si>
    <t>Dessert Banana</t>
  </si>
  <si>
    <t>Banana for beer</t>
  </si>
  <si>
    <t>Soya beans</t>
  </si>
  <si>
    <t>Ground nuts</t>
  </si>
  <si>
    <t>Table 15. Agricultural operators indicating the sowing date in segments by Crop (%)</t>
  </si>
  <si>
    <t>Yams</t>
  </si>
  <si>
    <t>Cooking bananas</t>
  </si>
  <si>
    <t>Dessert banana</t>
  </si>
  <si>
    <t>Table 16. Large-scale farmers indicating sowing date for Crops (%)</t>
  </si>
  <si>
    <t>Agricultural operators</t>
  </si>
  <si>
    <t xml:space="preserve"> All Rwanda</t>
  </si>
  <si>
    <t>Crops                       Strata</t>
  </si>
  <si>
    <t>S/Total_1</t>
  </si>
  <si>
    <t>S/Total_2</t>
  </si>
  <si>
    <t>Cereals</t>
  </si>
  <si>
    <t>Other cereals</t>
  </si>
  <si>
    <t>Tubers and Roots</t>
  </si>
  <si>
    <t>Sweet Potatoes</t>
  </si>
  <si>
    <t>Irish Potatoes</t>
  </si>
  <si>
    <t>Yams &amp; Taro</t>
  </si>
  <si>
    <t>Banana</t>
  </si>
  <si>
    <t>Legumes &amp; Pulses</t>
  </si>
  <si>
    <t>Beans</t>
  </si>
  <si>
    <t>Groundnuts</t>
  </si>
  <si>
    <t>Vegetables and Fruits</t>
  </si>
  <si>
    <t>Vegetables</t>
  </si>
  <si>
    <t>Fruits</t>
  </si>
  <si>
    <t>Other crops</t>
  </si>
  <si>
    <t>Total developped crop land</t>
  </si>
  <si>
    <t>Total Physical crop land</t>
  </si>
  <si>
    <t>Fallow land</t>
  </si>
  <si>
    <t>Table 17. Area (Ha) Cultivated by Crop and Group of Crops by Stratum (Hectares)</t>
  </si>
  <si>
    <t>Average (Ha)</t>
  </si>
  <si>
    <t>Table 18. Average size of tract by Stratum</t>
  </si>
  <si>
    <t xml:space="preserve"> crop                       Strata</t>
  </si>
  <si>
    <t>Average Size</t>
  </si>
  <si>
    <t xml:space="preserve"> Taro</t>
  </si>
  <si>
    <t>Tomotoes</t>
  </si>
  <si>
    <t>White cabbage</t>
  </si>
  <si>
    <t>Flower cabage</t>
  </si>
  <si>
    <t>Onions</t>
  </si>
  <si>
    <t>Carrots</t>
  </si>
  <si>
    <t>Eggplant</t>
  </si>
  <si>
    <t>Other seasonal vegetables</t>
  </si>
  <si>
    <t>Other annual vegetables</t>
  </si>
  <si>
    <t>Other perennial  vegetables</t>
  </si>
  <si>
    <t>Pineapple</t>
  </si>
  <si>
    <t>Avocado</t>
  </si>
  <si>
    <t>Passion fruits</t>
  </si>
  <si>
    <t>Other fruits</t>
  </si>
  <si>
    <t>sun flower</t>
  </si>
  <si>
    <t>coffee</t>
  </si>
  <si>
    <t>Pyrethrum</t>
  </si>
  <si>
    <t>Other seasonal crops</t>
  </si>
  <si>
    <t>Other annual crops</t>
  </si>
  <si>
    <t>Pasture</t>
  </si>
  <si>
    <t>Fallow</t>
  </si>
  <si>
    <t>Non Agriculture</t>
  </si>
  <si>
    <t>Table 19.Average size of crop area per agricultural operators (Ha)</t>
  </si>
  <si>
    <t>Crops</t>
  </si>
  <si>
    <t>Sugar beet</t>
  </si>
  <si>
    <t>French beans</t>
  </si>
  <si>
    <t>Napia grass</t>
  </si>
  <si>
    <t>Sugar cane</t>
  </si>
  <si>
    <t>Fodder crop</t>
  </si>
  <si>
    <t>Macadamia</t>
  </si>
  <si>
    <t>Olive crop</t>
  </si>
  <si>
    <t>Mango</t>
  </si>
  <si>
    <t>Apple</t>
  </si>
  <si>
    <t>Papaya</t>
  </si>
  <si>
    <t>Tree tomato</t>
  </si>
  <si>
    <t>Orange</t>
  </si>
  <si>
    <t>Lemon</t>
  </si>
  <si>
    <t>Guava</t>
  </si>
  <si>
    <t>White Mulberry</t>
  </si>
  <si>
    <t>Mucuna</t>
  </si>
  <si>
    <t>Desmodium</t>
  </si>
  <si>
    <t>Millet</t>
  </si>
  <si>
    <t>Stevia</t>
  </si>
  <si>
    <t>Jatropha</t>
  </si>
  <si>
    <t>Cucumber</t>
  </si>
  <si>
    <t>Palm tree</t>
  </si>
  <si>
    <t>Tea</t>
  </si>
  <si>
    <t>other oil seeds</t>
  </si>
  <si>
    <t>Black eggplants</t>
  </si>
  <si>
    <t>Sweet pepper</t>
  </si>
  <si>
    <t>Other perennial crops</t>
  </si>
  <si>
    <t>Pepper</t>
  </si>
  <si>
    <t>Amaranths</t>
  </si>
  <si>
    <t>Celery</t>
  </si>
  <si>
    <t>Small red beans</t>
  </si>
  <si>
    <t>Table 20.Average size of crop area per large-scale farmers (Ha)</t>
  </si>
  <si>
    <t xml:space="preserve">  Bush beans</t>
  </si>
  <si>
    <t xml:space="preserve">  Climbing beans</t>
  </si>
  <si>
    <t>Table 21. Crops yield by Stratum (Kg/Ha)</t>
  </si>
  <si>
    <t xml:space="preserve">All Rwanda </t>
  </si>
  <si>
    <t>Crops             Strata</t>
  </si>
  <si>
    <t>Table22. Production of main crops (MT)</t>
  </si>
  <si>
    <t>Pure Crop Land</t>
  </si>
  <si>
    <t>Mixed Crop Land</t>
  </si>
  <si>
    <t>Table 23. Share of pure and mixed Crop agricultural land (%)</t>
  </si>
  <si>
    <t>Strata      Crop</t>
  </si>
  <si>
    <t>Table 24. Distribution of pure crop agricultural land (Ha) in segments by type of crop (%)</t>
  </si>
  <si>
    <t xml:space="preserve">Used organic fertilizers </t>
  </si>
  <si>
    <t>Table 25. Users of Organic Fertilizers (%)</t>
  </si>
  <si>
    <t>Crop               Strata</t>
  </si>
  <si>
    <t>Bush Beans</t>
  </si>
  <si>
    <t>Cooking banana</t>
  </si>
  <si>
    <t>Soybeans</t>
  </si>
  <si>
    <t>Table 26. Users of organic fertilizers by crops (%)</t>
  </si>
  <si>
    <t>Used inorganic fertilizers</t>
  </si>
  <si>
    <t xml:space="preserve">Agricultural Operators </t>
  </si>
  <si>
    <t>Table 27. Use of inorganic fertilizer (%)</t>
  </si>
  <si>
    <t>NPK</t>
  </si>
  <si>
    <t>UREA</t>
  </si>
  <si>
    <t>UREA(LIQUID)</t>
  </si>
  <si>
    <t>DAP</t>
  </si>
  <si>
    <t>OTHER Fertilizers</t>
  </si>
  <si>
    <t>Table 28. Users of inorganic fertilizers by type and by Stratum (%)</t>
  </si>
  <si>
    <t>Crops           Strata</t>
  </si>
  <si>
    <t>Table 29.Users of inorganic fertilizers by crops (%)</t>
  </si>
  <si>
    <t>Traditional seeds</t>
  </si>
  <si>
    <t>Improved seeds</t>
  </si>
  <si>
    <t>Table 30.Agricultural operators by Type of Seeds Used (%)</t>
  </si>
  <si>
    <t>Crops            Strata</t>
  </si>
  <si>
    <t>Table 31. Users of Traditional Seeds by Type of Crop (%)</t>
  </si>
  <si>
    <t>Crops                     Strata</t>
  </si>
  <si>
    <t>Table 32. Users of improved seeds by type of crop (%)</t>
  </si>
  <si>
    <t>Practised Irrigation</t>
  </si>
  <si>
    <t>Table 33. Agricultural Operators and Large Scale Farmers practising Irrigation (%)</t>
  </si>
  <si>
    <t xml:space="preserve">Strata </t>
  </si>
  <si>
    <t>Pumps/tube wells/irrigation machines</t>
  </si>
  <si>
    <t>Watering can</t>
  </si>
  <si>
    <t>Water channels</t>
  </si>
  <si>
    <t>11</t>
  </si>
  <si>
    <t>Agricultural</t>
  </si>
  <si>
    <t>21</t>
  </si>
  <si>
    <t>Operators</t>
  </si>
  <si>
    <t>22</t>
  </si>
  <si>
    <t>30</t>
  </si>
  <si>
    <t>2016 Seasonal Agricultural Survey -Season A</t>
  </si>
  <si>
    <t>Table 34. Agricultural operators and LSF by type of irrigation practised (%)</t>
  </si>
  <si>
    <t>Crops                   Strata</t>
  </si>
  <si>
    <t>Table 35. Practice of irrigation by crop (%)</t>
  </si>
  <si>
    <t>Practised Anti-erosion</t>
  </si>
  <si>
    <t>Table 36. Anti-erosive Activities by Agricultural Operators and Large Scale Farmers (%)</t>
  </si>
  <si>
    <t>Ditches</t>
  </si>
  <si>
    <t>Trees</t>
  </si>
  <si>
    <t>Bench terraces</t>
  </si>
  <si>
    <t>Progressive 
terraces</t>
  </si>
  <si>
    <t>Cover plants/
grasses</t>
  </si>
  <si>
    <t>Water drainage</t>
  </si>
  <si>
    <t>Mulching</t>
  </si>
  <si>
    <t>Beds</t>
  </si>
  <si>
    <t>Table 37. Anti-erosive activities by agricultural operators and LSF (%)</t>
  </si>
  <si>
    <t>Crops               Strata</t>
  </si>
  <si>
    <t>Table 38. Practice of anti-erosive activities by crops (%)</t>
  </si>
  <si>
    <t>Used Pesticides</t>
  </si>
  <si>
    <t>Rwanda</t>
  </si>
  <si>
    <t>Table 39. Agricultural Operators and LSF using Pesticide (%)</t>
  </si>
  <si>
    <t>Strate</t>
  </si>
  <si>
    <t>DITHANE</t>
  </si>
  <si>
    <t>RIDOMIL</t>
  </si>
  <si>
    <t>DIMETHOATE</t>
  </si>
  <si>
    <t>CYPERMETRINE</t>
  </si>
  <si>
    <t>DURSIBAN</t>
  </si>
  <si>
    <t>PILKARE</t>
  </si>
  <si>
    <t>OTHER PESTICIDE</t>
  </si>
  <si>
    <t/>
  </si>
  <si>
    <r>
      <t>Table 40</t>
    </r>
    <r>
      <rPr>
        <sz val="12"/>
        <color theme="1"/>
        <rFont val="Arial"/>
        <family val="2"/>
      </rPr>
      <t>.</t>
    </r>
    <r>
      <rPr>
        <b/>
        <sz val="12"/>
        <color theme="1"/>
        <rFont val="Arial"/>
        <family val="2"/>
      </rPr>
      <t>Type of Pesticide used by Agricultural operators and LSF</t>
    </r>
  </si>
  <si>
    <t>Table 41. Users of pesticides by crops (%)</t>
  </si>
  <si>
    <t xml:space="preserve">Small Agricultural Equipment       </t>
  </si>
  <si>
    <t>Hoe</t>
  </si>
  <si>
    <t>Spring Hoe</t>
  </si>
  <si>
    <t>Fork hoe</t>
  </si>
  <si>
    <t>Rake</t>
  </si>
  <si>
    <t>Pick/ Ipiki</t>
  </si>
  <si>
    <t>Wheelbarrow</t>
  </si>
  <si>
    <t>Shovel/igitiyo</t>
  </si>
  <si>
    <t>Watering pump</t>
  </si>
  <si>
    <t>Crops Sprayer</t>
  </si>
  <si>
    <t>Scie</t>
  </si>
  <si>
    <t>Sickle</t>
  </si>
  <si>
    <t>Secataur</t>
  </si>
  <si>
    <t>Scythe</t>
  </si>
  <si>
    <t>Machete</t>
  </si>
  <si>
    <t>Billhook</t>
  </si>
  <si>
    <t>Basket</t>
  </si>
  <si>
    <t>Sack</t>
  </si>
  <si>
    <t>Big  basket</t>
  </si>
  <si>
    <t>Winnower</t>
  </si>
  <si>
    <t>Basket(ikibo )</t>
  </si>
  <si>
    <t>Basket(inkangara )</t>
  </si>
  <si>
    <t>Scale</t>
  </si>
  <si>
    <t>Jerry-can</t>
  </si>
  <si>
    <t>Barrel</t>
  </si>
  <si>
    <t>Bike</t>
  </si>
  <si>
    <t>Craft bike</t>
  </si>
  <si>
    <t>Bowl</t>
  </si>
  <si>
    <t>Sheeting</t>
  </si>
  <si>
    <t>Hoe sleeve</t>
  </si>
  <si>
    <t>Thresher machine</t>
  </si>
  <si>
    <t>Others (Specify)</t>
  </si>
  <si>
    <t>Table 42.Expenditureby Type of Small Agricultural Equipment (%)</t>
  </si>
  <si>
    <t>Table 43. Value of Small Equipment Received from Non Agricultural Donors (%)</t>
  </si>
  <si>
    <t xml:space="preserve">Sold </t>
  </si>
  <si>
    <t>Stored</t>
  </si>
  <si>
    <t>Autoconsumption</t>
  </si>
  <si>
    <t>Used as wage for hired labour</t>
  </si>
  <si>
    <t>Used as Farm rent</t>
  </si>
  <si>
    <t>Offered as Gift to Other</t>
  </si>
  <si>
    <t>Exchanged with other things</t>
  </si>
  <si>
    <t>Used as seeds</t>
  </si>
  <si>
    <t>Used as fodder</t>
  </si>
  <si>
    <t>Damaged</t>
  </si>
  <si>
    <t>Used in any other way</t>
  </si>
  <si>
    <t>Cooking Bananas</t>
  </si>
  <si>
    <t>Garlic</t>
  </si>
  <si>
    <t>Leeks</t>
  </si>
  <si>
    <t>Table 44. Use of Production by agricultural operators (%)</t>
  </si>
  <si>
    <t>Other legumes &amp; pulses</t>
  </si>
  <si>
    <t>Table 45. Use of production by large-scale farmer (%)</t>
  </si>
  <si>
    <t>2016 Seasonal Agricultural Survey - Season B</t>
  </si>
  <si>
    <t>Table 46: Agricultural operators and LSF by Stratum</t>
  </si>
  <si>
    <t>Table 47. Agricultural operators by type (%)</t>
  </si>
  <si>
    <r>
      <t>2016 Sea</t>
    </r>
    <r>
      <rPr>
        <sz val="11"/>
        <color theme="1"/>
        <rFont val="Arial"/>
        <family val="2"/>
      </rPr>
      <t>sonal Agricultural Survey - Season B</t>
    </r>
  </si>
  <si>
    <t>Table 48. Cooperative membership</t>
  </si>
  <si>
    <t>Table 49.Percentage of agricultural operators by gender and Stratum</t>
  </si>
  <si>
    <t>Table 50. Distribution of agricultural operators by age</t>
  </si>
  <si>
    <t>Table 51. Age distribution of male agricultural operators</t>
  </si>
  <si>
    <t>Table 52. Age distribution of female agricultural operators</t>
  </si>
  <si>
    <t>Table 53.Distribution of agricultural operators by education level (%)</t>
  </si>
  <si>
    <t>Table 54.Distribution of male agricultural operators by education level (%)</t>
  </si>
  <si>
    <t>Table 55. Education level of female agricultural operators (%)</t>
  </si>
  <si>
    <t>Table 56. Agricultural operators by residency (%)</t>
  </si>
  <si>
    <t>Before December 2015</t>
  </si>
  <si>
    <t>01-31 January 2016</t>
  </si>
  <si>
    <t>01- 28 February 2016</t>
  </si>
  <si>
    <t>After February 2016</t>
  </si>
  <si>
    <t>Table 57. Agricultural operators indicating the sowing date in segments by Crop (%)</t>
  </si>
  <si>
    <t>Table 58. Large-scale farmers indicating sowing date for crops (%)</t>
  </si>
  <si>
    <t>Other Cereals</t>
  </si>
  <si>
    <t>Bananas</t>
  </si>
  <si>
    <t>Legumes and Pulses</t>
  </si>
  <si>
    <t>Developed</t>
  </si>
  <si>
    <t>Physical</t>
  </si>
  <si>
    <t>2016 Seasonal Agriculture Survey - Season B</t>
  </si>
  <si>
    <t>Table 59. Area (Ha) cultivated by crop and group of crops by Stratum (Hectares)</t>
  </si>
  <si>
    <t>2016 Seasonal Agriculture Survey-Season B</t>
  </si>
  <si>
    <t>Table 60. Average size of tract by stratum</t>
  </si>
  <si>
    <t>Non agriculture land</t>
  </si>
  <si>
    <t>Table 61.Average size of crop area per agricultural operators (Ha)</t>
  </si>
  <si>
    <t>Pumpkins</t>
  </si>
  <si>
    <t>Table 62.Average size of crop area per large-scale farmers (Ha)</t>
  </si>
  <si>
    <t>C</t>
  </si>
  <si>
    <t>Table 63. Crops yield by Stratum (Kg/Ha)</t>
  </si>
  <si>
    <t>206 Seasonal Agriculture Survey - Season B</t>
  </si>
  <si>
    <t>Table64. Production of main crops (MT)</t>
  </si>
  <si>
    <t>Table 65. Share of pure and mixed crop agricultural land (%)</t>
  </si>
  <si>
    <t>Table 66. Distribution of pure crop agricultural land (Ha) in segments by type of crop (%)</t>
  </si>
  <si>
    <t>Table 67. Users of organic fertilizers (%)</t>
  </si>
  <si>
    <t>Table 68. Users of organic fertilizers by crops (%)</t>
  </si>
  <si>
    <t>Table 69. Use of inorganic fertilizer (%)</t>
  </si>
  <si>
    <t>Table 70. Users of inorganic fertilizers by type and by Stratum (%)</t>
  </si>
  <si>
    <t>Table 71. Users of inorganic fertilizers by crops (%)</t>
  </si>
  <si>
    <t>Table 72. Agricultural operators by type of seeds used (%)</t>
  </si>
  <si>
    <t>Table 73. Users of traditional seeds by type of crop (%)</t>
  </si>
  <si>
    <t>Table 74. Users of improved seeds by type of crop (%)</t>
  </si>
  <si>
    <t>Table 75. Agricultural operators and large-scale farmers practicing irrigation (%)</t>
  </si>
  <si>
    <t>Table 76. Agricultural operators and LSF by type of irrigation practiced (%)</t>
  </si>
  <si>
    <t>Table 77. Practice of irrigation by crop (%)</t>
  </si>
  <si>
    <t>Table 78. Anti-erosive activities by agricultural operators and large-scale farmers (%)</t>
  </si>
  <si>
    <t>Progressive terraces</t>
  </si>
  <si>
    <t>Cover plants/grasses</t>
  </si>
  <si>
    <t>2015 Seasonal Agricultural Survey - Season B</t>
  </si>
  <si>
    <t>Table 79. Anti-erosive activities by agricultural operators and LSF (%)</t>
  </si>
  <si>
    <t>Table 80. Practice of anti-erosive activities by crops (%)</t>
  </si>
  <si>
    <t>Table 81. Agricultural operators and LSF using pesticide (%)</t>
  </si>
  <si>
    <t>TILT</t>
  </si>
  <si>
    <r>
      <t>Table 82</t>
    </r>
    <r>
      <rPr>
        <sz val="12"/>
        <color theme="1"/>
        <rFont val="Arial"/>
        <family val="2"/>
      </rPr>
      <t>.</t>
    </r>
    <r>
      <rPr>
        <b/>
        <sz val="12"/>
        <color theme="1"/>
        <rFont val="Arial"/>
        <family val="2"/>
      </rPr>
      <t>Type of pesticide used by agricultural operators and LSF</t>
    </r>
  </si>
  <si>
    <t>Table 83. Users of pesticides by crops (%)</t>
  </si>
  <si>
    <t xml:space="preserve">  2016 Seasonal  Agricultural Survey -Season B</t>
  </si>
  <si>
    <t>Table 84. Expenditure by type of small agricultural equipment (%)</t>
  </si>
  <si>
    <t>Basket (ikibo)</t>
  </si>
  <si>
    <t>Basket (inkangara)</t>
  </si>
  <si>
    <t>Table 85. Value of small equipment received from non-agricultural donors (%)</t>
  </si>
  <si>
    <t>Spinach</t>
  </si>
  <si>
    <t>Table 86. Use of production by agricultural operators (%)</t>
  </si>
  <si>
    <r>
      <t xml:space="preserve">Table 87. </t>
    </r>
    <r>
      <rPr>
        <b/>
        <sz val="12"/>
        <color theme="1"/>
        <rFont val="Arial"/>
        <family val="2"/>
      </rPr>
      <t>Use of Production by agricultural operators (%) (Cont).</t>
    </r>
  </si>
  <si>
    <t>Table 88. Use of production by large-scale farmer (%)</t>
  </si>
  <si>
    <r>
      <t>Table 89. Use of production by large-scale farmer (%) (</t>
    </r>
    <r>
      <rPr>
        <b/>
        <sz val="12"/>
        <color theme="1"/>
        <rFont val="Arial"/>
        <family val="2"/>
      </rPr>
      <t>cont.)</t>
    </r>
  </si>
  <si>
    <t>2016 Seasonal Agricultural Survey - Season C</t>
  </si>
  <si>
    <t>Table 88. Agricultural operators by Stratum</t>
  </si>
  <si>
    <t>12</t>
  </si>
  <si>
    <t xml:space="preserve">  2016 Seasonal  Agricultural Survey -Season C</t>
  </si>
  <si>
    <t>Table 89. Agricultural operators by type (%)</t>
  </si>
  <si>
    <t>Table 90. Cooperative membership</t>
  </si>
  <si>
    <t>2016 Seasonal  Agricultural Survey - Season C</t>
  </si>
  <si>
    <t>Table 91. Percentage of agricultural operators by gender and Stratum</t>
  </si>
  <si>
    <t>Table 92. Age distribution of agricultural operators</t>
  </si>
  <si>
    <t>Table 93. Age distribution of male agricultural operators</t>
  </si>
  <si>
    <t>Table 94. Age distribution of female agricultural operators</t>
  </si>
  <si>
    <t>Table 95. Education level of agricultural operators by Stratum (%)</t>
  </si>
  <si>
    <t>Table 96. Education level of male agricultural operators (%)</t>
  </si>
  <si>
    <t>Table 97. Education level of female agricultural operators (%)</t>
  </si>
  <si>
    <t>Table 98. Agricultural operators by residency (%)</t>
  </si>
  <si>
    <t>Before 30/04/2016</t>
  </si>
  <si>
    <t>01-31/05/2016</t>
  </si>
  <si>
    <t>01- 30/06/2016</t>
  </si>
  <si>
    <t>After June 2016</t>
  </si>
  <si>
    <t>Table 99. Agricultural operators indicating the sowing date in segments by crop</t>
  </si>
  <si>
    <t>Table 99. Area cultivated by crop and group of crops by Stratum (Ha)</t>
  </si>
  <si>
    <t>Table 100. Average size of tracts by Stratum</t>
  </si>
  <si>
    <t>Tomatoes</t>
  </si>
  <si>
    <t>African cabbage</t>
  </si>
  <si>
    <t>Fresh beans</t>
  </si>
  <si>
    <t>Non_Agr</t>
  </si>
  <si>
    <t>Table 101. Average size of crop area per agricultural operators (Ha)</t>
  </si>
  <si>
    <t>Table 102. Crops yield by Stratum (Kg/Ha)</t>
  </si>
  <si>
    <t>Table 103. Production of main crops (MT)</t>
  </si>
  <si>
    <t>2016 Season Agricultural Survey - Season C</t>
  </si>
  <si>
    <t>Table 104. Share of pure and mixed crop agricultural land (%)</t>
  </si>
  <si>
    <t>Table 105. Pure crop agricultural land (Ha) in segments by type of crop (%)</t>
  </si>
  <si>
    <t>Table 106. Users of organic fertilizers (%)</t>
  </si>
  <si>
    <t>Table 107. Users of organic fertilizers by crop (%)</t>
  </si>
  <si>
    <t>Table 108. Use of inorganic fertilizer</t>
  </si>
  <si>
    <t>Table 109. Users of inorganic fertilizers by type and by Stratum (%)</t>
  </si>
  <si>
    <r>
      <t>Table 110</t>
    </r>
    <r>
      <rPr>
        <b/>
        <sz val="12"/>
        <color theme="1"/>
        <rFont val="Arial"/>
        <family val="2"/>
      </rPr>
      <t>.Users of inorganic fertilizers by crop (%)</t>
    </r>
  </si>
  <si>
    <t>Table 111.Agricultural operators by type of seeds used (%)</t>
  </si>
  <si>
    <r>
      <t>Table 112</t>
    </r>
    <r>
      <rPr>
        <b/>
        <sz val="12"/>
        <color theme="1"/>
        <rFont val="Arial"/>
        <family val="2"/>
      </rPr>
      <t>. Users of traditional seeds by type of crop (%)</t>
    </r>
  </si>
  <si>
    <r>
      <t>Table 113</t>
    </r>
    <r>
      <rPr>
        <b/>
        <sz val="12"/>
        <color theme="1"/>
        <rFont val="Arial"/>
        <family val="2"/>
      </rPr>
      <t>. Users of improved seeds by type of crop (%)</t>
    </r>
  </si>
  <si>
    <t>Did not practise irrigation</t>
  </si>
  <si>
    <t>Table 114. Agricultural operators practicing irrigation</t>
  </si>
  <si>
    <t>Table 115.Agricultural operators by type of irrigation practiced (%)</t>
  </si>
  <si>
    <t>Table 116.Practice of irrigation by crops (%)</t>
  </si>
  <si>
    <t>Table 117. Anti-erosive activities by agricultural operators (%)</t>
  </si>
  <si>
    <t>Table 118. Distribution of type anti-erosive activities by agricultural operators (%)</t>
  </si>
  <si>
    <r>
      <t>Table 119</t>
    </r>
    <r>
      <rPr>
        <b/>
        <sz val="12"/>
        <color theme="1"/>
        <rFont val="Arial"/>
        <family val="2"/>
      </rPr>
      <t>. Practice of anti-erosion by crop (%)</t>
    </r>
  </si>
  <si>
    <t>Table 120. Agricultural operators using pesticide (%)</t>
  </si>
  <si>
    <t>Table 121. Type of pesticide used by agricultural operators (%)</t>
  </si>
  <si>
    <t>Table 122. Users of pesticides by crops (%)</t>
  </si>
  <si>
    <t>Table 123. Expenditure by type of small agricultural equipment</t>
  </si>
  <si>
    <t>Small Agricultural Equipment received</t>
  </si>
  <si>
    <t>Table 124. Small Equipment received from non-agricultural donors (%)</t>
  </si>
  <si>
    <t>Sold</t>
  </si>
  <si>
    <t>Used as farm rent</t>
  </si>
  <si>
    <t>Offered as gift to other</t>
  </si>
  <si>
    <t>Table 125. Use of production by agricultural operators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</si>
</sst>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#,##0.0"/>
    <numFmt numFmtId="165" formatCode="0.0%"/>
    <numFmt numFmtId="166" formatCode="_(* #,##0_);_(* \(#,##0\);_(* &quot;-&quot;??_);_(@_)"/>
    <numFmt numFmtId="167" formatCode="0.0"/>
    <numFmt numFmtId="168" formatCode="_(* #,##0.0_);_(* \(#,##0.0\);_(* &quot;-&quot;??_);_(@_)"/>
    <numFmt numFmtId="169" formatCode="###0.0"/>
    <numFmt numFmtId="170" formatCode="####.0"/>
    <numFmt numFmtId="171" formatCode="####"/>
    <numFmt numFmtId="172" formatCode="###0"/>
    <numFmt numFmtId="173" formatCode="####.00"/>
  </numFmts>
  <fonts count="5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.5"/>
      <color theme="1"/>
      <name val="Arial"/>
      <family val="2"/>
    </font>
    <font>
      <b/>
      <sz val="9.5"/>
      <name val="Arial"/>
      <family val="2"/>
    </font>
    <font>
      <sz val="9.5"/>
      <color theme="1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7"/>
      <color rgb="FF00000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i/>
      <sz val="11"/>
      <color rgb="FF000000"/>
      <name val="Arial"/>
      <family val="2"/>
    </font>
    <font>
      <b/>
      <i/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4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07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4" fontId="9" fillId="4" borderId="3" xfId="0" quotePrefix="1" applyNumberFormat="1" applyFont="1" applyFill="1" applyBorder="1" applyAlignment="1">
      <alignment horizontal="center" vertical="center" textRotation="90" wrapText="1"/>
    </xf>
    <xf numFmtId="0" fontId="8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8" fillId="3" borderId="4" xfId="0" applyFont="1" applyFill="1" applyBorder="1"/>
    <xf numFmtId="165" fontId="8" fillId="3" borderId="5" xfId="2" applyNumberFormat="1" applyFont="1" applyFill="1" applyBorder="1"/>
    <xf numFmtId="0" fontId="10" fillId="3" borderId="0" xfId="0" applyFont="1" applyFill="1"/>
    <xf numFmtId="166" fontId="8" fillId="3" borderId="5" xfId="1" applyNumberFormat="1" applyFont="1" applyFill="1" applyBorder="1"/>
    <xf numFmtId="0" fontId="8" fillId="3" borderId="6" xfId="0" applyFont="1" applyFill="1" applyBorder="1"/>
    <xf numFmtId="165" fontId="8" fillId="3" borderId="7" xfId="2" applyNumberFormat="1" applyFont="1" applyFill="1" applyBorder="1"/>
    <xf numFmtId="166" fontId="8" fillId="3" borderId="7" xfId="1" applyNumberFormat="1" applyFont="1" applyFill="1" applyBorder="1"/>
    <xf numFmtId="0" fontId="8" fillId="3" borderId="0" xfId="0" applyFont="1" applyFill="1" applyBorder="1"/>
    <xf numFmtId="166" fontId="8" fillId="3" borderId="0" xfId="1" applyNumberFormat="1" applyFont="1" applyFill="1" applyBorder="1"/>
    <xf numFmtId="0" fontId="4" fillId="0" borderId="0" xfId="0" applyFont="1"/>
    <xf numFmtId="0" fontId="3" fillId="6" borderId="8" xfId="0" applyFont="1" applyFill="1" applyBorder="1" applyAlignment="1">
      <alignment horizontal="center" vertical="center" wrapText="1"/>
    </xf>
    <xf numFmtId="0" fontId="0" fillId="3" borderId="0" xfId="0" applyFill="1"/>
    <xf numFmtId="166" fontId="3" fillId="6" borderId="0" xfId="1" applyNumberFormat="1" applyFont="1" applyFill="1" applyBorder="1"/>
    <xf numFmtId="166" fontId="2" fillId="3" borderId="0" xfId="1" applyNumberFormat="1" applyFont="1" applyFill="1" applyBorder="1"/>
    <xf numFmtId="166" fontId="3" fillId="6" borderId="8" xfId="1" applyNumberFormat="1" applyFont="1" applyFill="1" applyBorder="1"/>
    <xf numFmtId="166" fontId="2" fillId="3" borderId="8" xfId="1" applyNumberFormat="1" applyFont="1" applyFill="1" applyBorder="1"/>
    <xf numFmtId="0" fontId="0" fillId="3" borderId="8" xfId="0" applyFill="1" applyBorder="1"/>
    <xf numFmtId="0" fontId="11" fillId="6" borderId="10" xfId="0" applyFont="1" applyFill="1" applyBorder="1" applyAlignment="1">
      <alignment horizontal="right"/>
    </xf>
    <xf numFmtId="0" fontId="11" fillId="6" borderId="13" xfId="0" applyFont="1" applyFill="1" applyBorder="1"/>
    <xf numFmtId="3" fontId="11" fillId="6" borderId="14" xfId="0" applyNumberFormat="1" applyFont="1" applyFill="1" applyBorder="1" applyAlignment="1">
      <alignment horizontal="right"/>
    </xf>
    <xf numFmtId="0" fontId="11" fillId="6" borderId="15" xfId="0" applyFont="1" applyFill="1" applyBorder="1" applyAlignment="1">
      <alignment horizontal="right"/>
    </xf>
    <xf numFmtId="0" fontId="7" fillId="3" borderId="0" xfId="0" applyFont="1" applyFill="1" applyBorder="1" applyAlignment="1"/>
    <xf numFmtId="3" fontId="7" fillId="3" borderId="0" xfId="0" applyNumberFormat="1" applyFont="1" applyFill="1" applyBorder="1" applyAlignment="1"/>
    <xf numFmtId="167" fontId="7" fillId="3" borderId="5" xfId="2" applyNumberFormat="1" applyFont="1" applyFill="1" applyBorder="1" applyAlignment="1">
      <alignment horizontal="right"/>
    </xf>
    <xf numFmtId="167" fontId="7" fillId="3" borderId="5" xfId="2" applyNumberFormat="1" applyFont="1" applyFill="1" applyBorder="1" applyAlignment="1"/>
    <xf numFmtId="0" fontId="7" fillId="3" borderId="0" xfId="0" quotePrefix="1" applyFont="1" applyFill="1" applyBorder="1" applyAlignment="1">
      <alignment horizontal="right"/>
    </xf>
    <xf numFmtId="0" fontId="7" fillId="3" borderId="17" xfId="0" applyFont="1" applyFill="1" applyBorder="1" applyAlignment="1"/>
    <xf numFmtId="3" fontId="7" fillId="3" borderId="18" xfId="0" applyNumberFormat="1" applyFont="1" applyFill="1" applyBorder="1" applyAlignment="1"/>
    <xf numFmtId="1" fontId="7" fillId="3" borderId="19" xfId="2" applyNumberFormat="1" applyFont="1" applyFill="1" applyBorder="1" applyAlignment="1"/>
    <xf numFmtId="1" fontId="7" fillId="7" borderId="6" xfId="0" applyNumberFormat="1" applyFont="1" applyFill="1" applyBorder="1"/>
    <xf numFmtId="0" fontId="7" fillId="7" borderId="20" xfId="0" applyFont="1" applyFill="1" applyBorder="1" applyAlignment="1">
      <alignment horizontal="left"/>
    </xf>
    <xf numFmtId="3" fontId="7" fillId="7" borderId="21" xfId="0" applyNumberFormat="1" applyFont="1" applyFill="1" applyBorder="1" applyAlignment="1"/>
    <xf numFmtId="1" fontId="7" fillId="7" borderId="7" xfId="0" applyNumberFormat="1" applyFont="1" applyFill="1" applyBorder="1" applyAlignment="1"/>
    <xf numFmtId="0" fontId="7" fillId="3" borderId="0" xfId="0" applyFont="1" applyFill="1"/>
    <xf numFmtId="3" fontId="0" fillId="3" borderId="0" xfId="0" applyNumberFormat="1" applyFill="1"/>
    <xf numFmtId="0" fontId="12" fillId="6" borderId="10" xfId="0" applyFont="1" applyFill="1" applyBorder="1" applyAlignment="1">
      <alignment horizontal="right"/>
    </xf>
    <xf numFmtId="0" fontId="12" fillId="6" borderId="13" xfId="0" applyFont="1" applyFill="1" applyBorder="1"/>
    <xf numFmtId="0" fontId="12" fillId="6" borderId="14" xfId="0" applyFont="1" applyFill="1" applyBorder="1" applyAlignment="1">
      <alignment horizontal="right"/>
    </xf>
    <xf numFmtId="164" fontId="12" fillId="6" borderId="14" xfId="0" applyNumberFormat="1" applyFont="1" applyFill="1" applyBorder="1" applyAlignment="1">
      <alignment horizontal="right"/>
    </xf>
    <xf numFmtId="0" fontId="12" fillId="6" borderId="15" xfId="0" applyFont="1" applyFill="1" applyBorder="1" applyAlignment="1">
      <alignment horizontal="right"/>
    </xf>
    <xf numFmtId="0" fontId="12" fillId="6" borderId="0" xfId="0" applyFont="1" applyFill="1" applyBorder="1" applyAlignment="1">
      <alignment vertical="center"/>
    </xf>
    <xf numFmtId="3" fontId="13" fillId="3" borderId="0" xfId="0" applyNumberFormat="1" applyFont="1" applyFill="1" applyBorder="1"/>
    <xf numFmtId="164" fontId="13" fillId="3" borderId="0" xfId="0" applyNumberFormat="1" applyFont="1" applyFill="1" applyBorder="1"/>
    <xf numFmtId="3" fontId="13" fillId="3" borderId="5" xfId="0" applyNumberFormat="1" applyFont="1" applyFill="1" applyBorder="1"/>
    <xf numFmtId="0" fontId="12" fillId="6" borderId="0" xfId="0" quotePrefix="1" applyFont="1" applyFill="1" applyBorder="1" applyAlignment="1">
      <alignment horizontal="right" vertical="center"/>
    </xf>
    <xf numFmtId="0" fontId="12" fillId="6" borderId="17" xfId="0" applyFont="1" applyFill="1" applyBorder="1"/>
    <xf numFmtId="3" fontId="13" fillId="3" borderId="18" xfId="0" applyNumberFormat="1" applyFont="1" applyFill="1" applyBorder="1"/>
    <xf numFmtId="164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3" fillId="7" borderId="20" xfId="0" applyFont="1" applyFill="1" applyBorder="1" applyAlignment="1">
      <alignment horizontal="left"/>
    </xf>
    <xf numFmtId="1" fontId="13" fillId="7" borderId="20" xfId="0" applyNumberFormat="1" applyFont="1" applyFill="1" applyBorder="1"/>
    <xf numFmtId="1" fontId="13" fillId="7" borderId="21" xfId="0" applyNumberFormat="1" applyFont="1" applyFill="1" applyBorder="1"/>
    <xf numFmtId="1" fontId="13" fillId="7" borderId="7" xfId="0" applyNumberFormat="1" applyFont="1" applyFill="1" applyBorder="1"/>
    <xf numFmtId="0" fontId="13" fillId="3" borderId="0" xfId="0" applyFont="1" applyFill="1"/>
    <xf numFmtId="0" fontId="5" fillId="0" borderId="0" xfId="0" applyFont="1"/>
    <xf numFmtId="0" fontId="13" fillId="0" borderId="0" xfId="0" applyFont="1"/>
    <xf numFmtId="0" fontId="3" fillId="6" borderId="22" xfId="0" applyFont="1" applyFill="1" applyBorder="1"/>
    <xf numFmtId="0" fontId="14" fillId="8" borderId="10" xfId="0" applyFont="1" applyFill="1" applyBorder="1" applyAlignment="1">
      <alignment horizontal="center"/>
    </xf>
    <xf numFmtId="0" fontId="14" fillId="8" borderId="11" xfId="0" applyFont="1" applyFill="1" applyBorder="1" applyAlignment="1">
      <alignment horizontal="center"/>
    </xf>
    <xf numFmtId="0" fontId="14" fillId="8" borderId="13" xfId="0" applyFont="1" applyFill="1" applyBorder="1" applyAlignment="1">
      <alignment horizontal="right"/>
    </xf>
    <xf numFmtId="0" fontId="14" fillId="8" borderId="14" xfId="0" applyFont="1" applyFill="1" applyBorder="1" applyAlignment="1">
      <alignment horizontal="center"/>
    </xf>
    <xf numFmtId="0" fontId="14" fillId="8" borderId="15" xfId="0" applyFont="1" applyFill="1" applyBorder="1" applyAlignment="1">
      <alignment horizontal="center"/>
    </xf>
    <xf numFmtId="0" fontId="5" fillId="6" borderId="0" xfId="0" applyFont="1" applyFill="1" applyBorder="1" applyAlignment="1">
      <alignment vertical="center"/>
    </xf>
    <xf numFmtId="167" fontId="15" fillId="9" borderId="0" xfId="0" applyNumberFormat="1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5" fillId="6" borderId="0" xfId="0" quotePrefix="1" applyFont="1" applyFill="1" applyBorder="1" applyAlignment="1">
      <alignment horizontal="right" vertical="center"/>
    </xf>
    <xf numFmtId="0" fontId="15" fillId="8" borderId="17" xfId="0" applyFont="1" applyFill="1" applyBorder="1"/>
    <xf numFmtId="167" fontId="15" fillId="8" borderId="18" xfId="0" applyNumberFormat="1" applyFont="1" applyFill="1" applyBorder="1" applyAlignment="1">
      <alignment horizontal="center"/>
    </xf>
    <xf numFmtId="0" fontId="15" fillId="8" borderId="19" xfId="0" applyFont="1" applyFill="1" applyBorder="1" applyAlignment="1">
      <alignment horizontal="center"/>
    </xf>
    <xf numFmtId="1" fontId="7" fillId="7" borderId="2" xfId="0" applyNumberFormat="1" applyFont="1" applyFill="1" applyBorder="1"/>
    <xf numFmtId="167" fontId="15" fillId="10" borderId="21" xfId="0" applyNumberFormat="1" applyFont="1" applyFill="1" applyBorder="1" applyAlignment="1">
      <alignment horizontal="center"/>
    </xf>
    <xf numFmtId="1" fontId="15" fillId="10" borderId="7" xfId="0" applyNumberFormat="1" applyFont="1" applyFill="1" applyBorder="1" applyAlignment="1">
      <alignment horizontal="center"/>
    </xf>
    <xf numFmtId="0" fontId="15" fillId="9" borderId="0" xfId="0" applyFont="1" applyFill="1" applyBorder="1"/>
    <xf numFmtId="0" fontId="11" fillId="6" borderId="22" xfId="0" applyFont="1" applyFill="1" applyBorder="1"/>
    <xf numFmtId="0" fontId="11" fillId="6" borderId="14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3" fillId="6" borderId="4" xfId="0" applyFont="1" applyFill="1" applyBorder="1" applyAlignment="1">
      <alignment vertical="center"/>
    </xf>
    <xf numFmtId="167" fontId="7" fillId="3" borderId="0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3" fillId="6" borderId="4" xfId="0" quotePrefix="1" applyFont="1" applyFill="1" applyBorder="1" applyAlignment="1">
      <alignment horizontal="right" vertical="center"/>
    </xf>
    <xf numFmtId="0" fontId="11" fillId="6" borderId="6" xfId="0" applyFont="1" applyFill="1" applyBorder="1"/>
    <xf numFmtId="167" fontId="7" fillId="3" borderId="21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11" fillId="6" borderId="13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167" fontId="7" fillId="3" borderId="10" xfId="0" applyNumberFormat="1" applyFont="1" applyFill="1" applyBorder="1" applyAlignment="1">
      <alignment horizontal="center"/>
    </xf>
    <xf numFmtId="167" fontId="7" fillId="3" borderId="23" xfId="0" applyNumberFormat="1" applyFont="1" applyFill="1" applyBorder="1" applyAlignment="1">
      <alignment horizontal="center"/>
    </xf>
    <xf numFmtId="167" fontId="7" fillId="3" borderId="0" xfId="0" applyNumberFormat="1" applyFont="1" applyFill="1" applyBorder="1" applyAlignment="1">
      <alignment horizontal="center"/>
    </xf>
    <xf numFmtId="167" fontId="7" fillId="3" borderId="5" xfId="0" applyNumberFormat="1" applyFont="1" applyFill="1" applyBorder="1" applyAlignment="1">
      <alignment horizontal="center"/>
    </xf>
    <xf numFmtId="0" fontId="4" fillId="6" borderId="4" xfId="0" quotePrefix="1" applyFont="1" applyFill="1" applyBorder="1" applyAlignment="1">
      <alignment horizontal="center" vertical="center"/>
    </xf>
    <xf numFmtId="167" fontId="7" fillId="3" borderId="21" xfId="0" applyNumberFormat="1" applyFont="1" applyFill="1" applyBorder="1" applyAlignment="1">
      <alignment horizontal="center" vertical="center"/>
    </xf>
    <xf numFmtId="167" fontId="7" fillId="3" borderId="7" xfId="0" applyNumberFormat="1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right"/>
    </xf>
    <xf numFmtId="0" fontId="11" fillId="6" borderId="15" xfId="0" applyFont="1" applyFill="1" applyBorder="1" applyAlignment="1">
      <alignment horizontal="left"/>
    </xf>
    <xf numFmtId="167" fontId="7" fillId="3" borderId="5" xfId="0" applyNumberFormat="1" applyFont="1" applyFill="1" applyBorder="1" applyAlignment="1">
      <alignment horizontal="right"/>
    </xf>
    <xf numFmtId="167" fontId="7" fillId="3" borderId="7" xfId="0" applyNumberFormat="1" applyFont="1" applyFill="1" applyBorder="1" applyAlignment="1">
      <alignment horizontal="right"/>
    </xf>
    <xf numFmtId="0" fontId="11" fillId="6" borderId="4" xfId="0" applyFont="1" applyFill="1" applyBorder="1" applyAlignment="1">
      <alignment horizontal="center" vertical="center"/>
    </xf>
    <xf numFmtId="0" fontId="11" fillId="6" borderId="4" xfId="0" quotePrefix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167" fontId="7" fillId="3" borderId="21" xfId="0" applyNumberFormat="1" applyFont="1" applyFill="1" applyBorder="1" applyAlignment="1">
      <alignment horizontal="center"/>
    </xf>
    <xf numFmtId="167" fontId="7" fillId="3" borderId="7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left" vertical="center"/>
    </xf>
    <xf numFmtId="0" fontId="11" fillId="6" borderId="1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6" borderId="14" xfId="0" applyFont="1" applyFill="1" applyBorder="1"/>
    <xf numFmtId="167" fontId="7" fillId="11" borderId="0" xfId="0" applyNumberFormat="1" applyFont="1" applyFill="1" applyBorder="1" applyAlignment="1">
      <alignment horizontal="center" vertical="center"/>
    </xf>
    <xf numFmtId="1" fontId="7" fillId="11" borderId="5" xfId="0" applyNumberFormat="1" applyFont="1" applyFill="1" applyBorder="1" applyAlignment="1">
      <alignment horizontal="center" vertical="center"/>
    </xf>
    <xf numFmtId="167" fontId="7" fillId="11" borderId="21" xfId="0" applyNumberFormat="1" applyFont="1" applyFill="1" applyBorder="1" applyAlignment="1">
      <alignment horizontal="center" vertical="center"/>
    </xf>
    <xf numFmtId="1" fontId="7" fillId="11" borderId="7" xfId="0" applyNumberFormat="1" applyFont="1" applyFill="1" applyBorder="1" applyAlignment="1">
      <alignment horizontal="center" vertical="center"/>
    </xf>
    <xf numFmtId="0" fontId="7" fillId="3" borderId="0" xfId="0" applyFont="1" applyFill="1" applyBorder="1"/>
    <xf numFmtId="0" fontId="7" fillId="11" borderId="5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6" fillId="6" borderId="22" xfId="0" applyFont="1" applyFill="1" applyBorder="1"/>
    <xf numFmtId="3" fontId="11" fillId="6" borderId="14" xfId="0" applyNumberFormat="1" applyFont="1" applyFill="1" applyBorder="1" applyAlignment="1">
      <alignment vertical="center"/>
    </xf>
    <xf numFmtId="3" fontId="11" fillId="6" borderId="14" xfId="0" applyNumberFormat="1" applyFont="1" applyFill="1" applyBorder="1" applyAlignment="1">
      <alignment horizontal="center" vertical="center"/>
    </xf>
    <xf numFmtId="3" fontId="11" fillId="6" borderId="15" xfId="0" applyNumberFormat="1" applyFont="1" applyFill="1" applyBorder="1" applyAlignment="1">
      <alignment horizontal="right" vertical="center"/>
    </xf>
    <xf numFmtId="0" fontId="11" fillId="6" borderId="4" xfId="0" applyFont="1" applyFill="1" applyBorder="1"/>
    <xf numFmtId="164" fontId="7" fillId="3" borderId="0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11" fillId="6" borderId="4" xfId="0" quotePrefix="1" applyFont="1" applyFill="1" applyBorder="1" applyAlignment="1">
      <alignment horizontal="right"/>
    </xf>
    <xf numFmtId="3" fontId="11" fillId="6" borderId="2" xfId="0" applyNumberFormat="1" applyFont="1" applyFill="1" applyBorder="1"/>
    <xf numFmtId="164" fontId="7" fillId="3" borderId="20" xfId="0" applyNumberFormat="1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1" fillId="6" borderId="4" xfId="0" applyFont="1" applyFill="1" applyBorder="1" applyAlignment="1">
      <alignment horizontal="center"/>
    </xf>
    <xf numFmtId="0" fontId="11" fillId="6" borderId="4" xfId="0" quotePrefix="1" applyFont="1" applyFill="1" applyBorder="1" applyAlignment="1">
      <alignment horizontal="center"/>
    </xf>
    <xf numFmtId="3" fontId="11" fillId="6" borderId="13" xfId="0" applyNumberFormat="1" applyFont="1" applyFill="1" applyBorder="1" applyAlignment="1">
      <alignment horizontal="center"/>
    </xf>
    <xf numFmtId="0" fontId="14" fillId="8" borderId="13" xfId="0" applyFont="1" applyFill="1" applyBorder="1" applyAlignment="1">
      <alignment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vertical="center"/>
    </xf>
    <xf numFmtId="167" fontId="15" fillId="3" borderId="0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vertical="center"/>
    </xf>
    <xf numFmtId="167" fontId="15" fillId="3" borderId="21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vertical="center" wrapText="1"/>
    </xf>
    <xf numFmtId="0" fontId="14" fillId="8" borderId="25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horizontal="center" vertical="center" wrapText="1"/>
    </xf>
    <xf numFmtId="0" fontId="7" fillId="0" borderId="0" xfId="0" applyFont="1"/>
    <xf numFmtId="1" fontId="15" fillId="3" borderId="5" xfId="0" applyNumberFormat="1" applyFont="1" applyFill="1" applyBorder="1" applyAlignment="1">
      <alignment horizontal="center" vertical="center"/>
    </xf>
    <xf numFmtId="1" fontId="15" fillId="3" borderId="7" xfId="0" applyNumberFormat="1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vertical="center"/>
    </xf>
    <xf numFmtId="0" fontId="7" fillId="6" borderId="22" xfId="0" applyFont="1" applyFill="1" applyBorder="1" applyAlignment="1">
      <alignment wrapText="1"/>
    </xf>
    <xf numFmtId="0" fontId="11" fillId="6" borderId="10" xfId="0" applyFont="1" applyFill="1" applyBorder="1"/>
    <xf numFmtId="166" fontId="17" fillId="6" borderId="10" xfId="1" applyNumberFormat="1" applyFont="1" applyFill="1" applyBorder="1" applyAlignment="1">
      <alignment horizontal="center" vertical="center"/>
    </xf>
    <xf numFmtId="166" fontId="17" fillId="6" borderId="11" xfId="1" applyNumberFormat="1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/>
    </xf>
    <xf numFmtId="0" fontId="14" fillId="6" borderId="14" xfId="0" quotePrefix="1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166" fontId="14" fillId="3" borderId="0" xfId="0" applyNumberFormat="1" applyFont="1" applyFill="1" applyBorder="1" applyAlignment="1">
      <alignment horizontal="right" vertical="top"/>
    </xf>
    <xf numFmtId="168" fontId="14" fillId="3" borderId="23" xfId="0" applyNumberFormat="1" applyFont="1" applyFill="1" applyBorder="1" applyAlignment="1">
      <alignment horizontal="right" vertical="top"/>
    </xf>
    <xf numFmtId="0" fontId="15" fillId="6" borderId="4" xfId="0" applyFont="1" applyFill="1" applyBorder="1" applyAlignment="1">
      <alignment horizontal="left" vertical="top" wrapText="1"/>
    </xf>
    <xf numFmtId="166" fontId="15" fillId="3" borderId="0" xfId="0" applyNumberFormat="1" applyFont="1" applyFill="1" applyBorder="1" applyAlignment="1">
      <alignment horizontal="right" vertical="top"/>
    </xf>
    <xf numFmtId="166" fontId="6" fillId="3" borderId="0" xfId="0" applyNumberFormat="1" applyFont="1" applyFill="1" applyBorder="1" applyAlignment="1">
      <alignment horizontal="right" vertical="top"/>
    </xf>
    <xf numFmtId="168" fontId="6" fillId="3" borderId="5" xfId="0" applyNumberFormat="1" applyFont="1" applyFill="1" applyBorder="1" applyAlignment="1">
      <alignment horizontal="right" vertical="top"/>
    </xf>
    <xf numFmtId="168" fontId="14" fillId="3" borderId="5" xfId="0" applyNumberFormat="1" applyFont="1" applyFill="1" applyBorder="1" applyAlignment="1">
      <alignment horizontal="right" vertical="top"/>
    </xf>
    <xf numFmtId="0" fontId="15" fillId="6" borderId="4" xfId="0" applyFont="1" applyFill="1" applyBorder="1" applyAlignment="1">
      <alignment vertical="top" wrapText="1"/>
    </xf>
    <xf numFmtId="0" fontId="14" fillId="6" borderId="4" xfId="0" applyFont="1" applyFill="1" applyBorder="1" applyAlignment="1">
      <alignment horizontal="left" vertical="top"/>
    </xf>
    <xf numFmtId="0" fontId="14" fillId="6" borderId="6" xfId="0" applyFont="1" applyFill="1" applyBorder="1" applyAlignment="1">
      <alignment horizontal="left" vertical="top" wrapText="1"/>
    </xf>
    <xf numFmtId="166" fontId="14" fillId="3" borderId="21" xfId="0" applyNumberFormat="1" applyFont="1" applyFill="1" applyBorder="1" applyAlignment="1">
      <alignment horizontal="right" vertical="top"/>
    </xf>
    <xf numFmtId="168" fontId="14" fillId="3" borderId="7" xfId="0" applyNumberFormat="1" applyFont="1" applyFill="1" applyBorder="1" applyAlignment="1">
      <alignment horizontal="right" vertical="top"/>
    </xf>
    <xf numFmtId="0" fontId="15" fillId="3" borderId="10" xfId="0" applyFont="1" applyFill="1" applyBorder="1" applyAlignment="1">
      <alignment vertical="top"/>
    </xf>
    <xf numFmtId="43" fontId="7" fillId="3" borderId="5" xfId="1" applyFont="1" applyFill="1" applyBorder="1"/>
    <xf numFmtId="0" fontId="7" fillId="6" borderId="28" xfId="0" applyFont="1" applyFill="1" applyBorder="1"/>
    <xf numFmtId="0" fontId="11" fillId="6" borderId="28" xfId="0" quotePrefix="1" applyFont="1" applyFill="1" applyBorder="1" applyAlignment="1">
      <alignment horizontal="center"/>
    </xf>
    <xf numFmtId="43" fontId="7" fillId="3" borderId="5" xfId="1" applyFont="1" applyFill="1" applyBorder="1" applyAlignment="1">
      <alignment horizontal="center"/>
    </xf>
    <xf numFmtId="43" fontId="7" fillId="3" borderId="29" xfId="0" applyNumberFormat="1" applyFont="1" applyFill="1" applyBorder="1" applyAlignment="1">
      <alignment horizontal="center"/>
    </xf>
    <xf numFmtId="43" fontId="7" fillId="3" borderId="29" xfId="1" applyFont="1" applyFill="1" applyBorder="1" applyAlignment="1">
      <alignment horizontal="center"/>
    </xf>
    <xf numFmtId="0" fontId="11" fillId="6" borderId="15" xfId="0" applyFont="1" applyFill="1" applyBorder="1" applyAlignment="1"/>
    <xf numFmtId="0" fontId="11" fillId="6" borderId="30" xfId="0" applyFont="1" applyFill="1" applyBorder="1" applyAlignment="1">
      <alignment vertical="center"/>
    </xf>
    <xf numFmtId="0" fontId="11" fillId="6" borderId="14" xfId="0" applyFont="1" applyFill="1" applyBorder="1" applyAlignment="1">
      <alignment vertical="center"/>
    </xf>
    <xf numFmtId="0" fontId="11" fillId="6" borderId="14" xfId="0" quotePrefix="1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horizontal="right" vertical="center"/>
    </xf>
    <xf numFmtId="43" fontId="7" fillId="3" borderId="0" xfId="1" applyFont="1" applyFill="1" applyBorder="1"/>
    <xf numFmtId="43" fontId="7" fillId="3" borderId="21" xfId="1" applyFont="1" applyFill="1" applyBorder="1"/>
    <xf numFmtId="43" fontId="7" fillId="3" borderId="7" xfId="1" applyFont="1" applyFill="1" applyBorder="1"/>
    <xf numFmtId="0" fontId="15" fillId="3" borderId="0" xfId="0" applyFont="1" applyFill="1" applyBorder="1" applyAlignment="1">
      <alignment vertical="top"/>
    </xf>
    <xf numFmtId="0" fontId="0" fillId="0" borderId="0" xfId="0" applyBorder="1"/>
    <xf numFmtId="0" fontId="11" fillId="6" borderId="24" xfId="0" applyFont="1" applyFill="1" applyBorder="1"/>
    <xf numFmtId="0" fontId="11" fillId="6" borderId="26" xfId="0" applyFont="1" applyFill="1" applyBorder="1"/>
    <xf numFmtId="0" fontId="18" fillId="3" borderId="0" xfId="0" applyFont="1" applyFill="1"/>
    <xf numFmtId="0" fontId="7" fillId="3" borderId="4" xfId="0" applyFont="1" applyFill="1" applyBorder="1"/>
    <xf numFmtId="2" fontId="7" fillId="3" borderId="5" xfId="0" applyNumberFormat="1" applyFont="1" applyFill="1" applyBorder="1"/>
    <xf numFmtId="0" fontId="7" fillId="3" borderId="6" xfId="0" applyFont="1" applyFill="1" applyBorder="1"/>
    <xf numFmtId="0" fontId="6" fillId="3" borderId="0" xfId="0" applyFont="1" applyFill="1"/>
    <xf numFmtId="0" fontId="18" fillId="0" borderId="0" xfId="0" applyFont="1"/>
    <xf numFmtId="0" fontId="3" fillId="6" borderId="10" xfId="0" applyFont="1" applyFill="1" applyBorder="1"/>
    <xf numFmtId="0" fontId="3" fillId="6" borderId="11" xfId="0" applyFont="1" applyFill="1" applyBorder="1"/>
    <xf numFmtId="0" fontId="14" fillId="8" borderId="14" xfId="0" applyFont="1" applyFill="1" applyBorder="1" applyAlignment="1">
      <alignment horizontal="center" vertical="center"/>
    </xf>
    <xf numFmtId="0" fontId="14" fillId="8" borderId="14" xfId="0" quotePrefix="1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left" vertical="center"/>
    </xf>
    <xf numFmtId="166" fontId="15" fillId="9" borderId="0" xfId="0" applyNumberFormat="1" applyFont="1" applyFill="1" applyBorder="1"/>
    <xf numFmtId="166" fontId="15" fillId="9" borderId="5" xfId="0" applyNumberFormat="1" applyFont="1" applyFill="1" applyBorder="1"/>
    <xf numFmtId="0" fontId="14" fillId="8" borderId="4" xfId="0" applyFont="1" applyFill="1" applyBorder="1"/>
    <xf numFmtId="0" fontId="14" fillId="8" borderId="6" xfId="0" applyFont="1" applyFill="1" applyBorder="1" applyAlignment="1">
      <alignment horizontal="left" vertical="center"/>
    </xf>
    <xf numFmtId="166" fontId="15" fillId="9" borderId="21" xfId="0" applyNumberFormat="1" applyFont="1" applyFill="1" applyBorder="1"/>
    <xf numFmtId="166" fontId="15" fillId="9" borderId="7" xfId="0" applyNumberFormat="1" applyFont="1" applyFill="1" applyBorder="1"/>
    <xf numFmtId="0" fontId="19" fillId="9" borderId="0" xfId="0" applyFont="1" applyFill="1" applyBorder="1"/>
    <xf numFmtId="0" fontId="20" fillId="3" borderId="0" xfId="0" applyFont="1" applyFill="1" applyBorder="1"/>
    <xf numFmtId="0" fontId="21" fillId="6" borderId="32" xfId="0" applyFont="1" applyFill="1" applyBorder="1" applyAlignment="1">
      <alignment vertical="center"/>
    </xf>
    <xf numFmtId="0" fontId="22" fillId="6" borderId="24" xfId="0" applyFont="1" applyFill="1" applyBorder="1" applyAlignment="1">
      <alignment vertical="center"/>
    </xf>
    <xf numFmtId="166" fontId="22" fillId="6" borderId="24" xfId="1" applyNumberFormat="1" applyFont="1" applyFill="1" applyBorder="1" applyAlignment="1">
      <alignment horizontal="center" vertical="center" wrapText="1"/>
    </xf>
    <xf numFmtId="166" fontId="22" fillId="6" borderId="26" xfId="1" applyNumberFormat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vertical="center"/>
    </xf>
    <xf numFmtId="0" fontId="24" fillId="8" borderId="30" xfId="0" applyFont="1" applyFill="1" applyBorder="1" applyAlignment="1">
      <alignment horizontal="left" vertical="center"/>
    </xf>
    <xf numFmtId="0" fontId="24" fillId="8" borderId="14" xfId="0" applyFont="1" applyFill="1" applyBorder="1" applyAlignment="1">
      <alignment horizontal="center" vertical="center"/>
    </xf>
    <xf numFmtId="0" fontId="24" fillId="8" borderId="14" xfId="0" quotePrefix="1" applyFont="1" applyFill="1" applyBorder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0" fontId="23" fillId="0" borderId="0" xfId="0" applyFont="1"/>
    <xf numFmtId="0" fontId="24" fillId="9" borderId="4" xfId="0" applyFont="1" applyFill="1" applyBorder="1" applyAlignment="1">
      <alignment horizontal="left" vertical="center" wrapText="1"/>
    </xf>
    <xf numFmtId="166" fontId="24" fillId="9" borderId="0" xfId="0" applyNumberFormat="1" applyFont="1" applyFill="1" applyBorder="1" applyAlignment="1">
      <alignment horizontal="center" vertical="center"/>
    </xf>
    <xf numFmtId="168" fontId="24" fillId="9" borderId="0" xfId="0" applyNumberFormat="1" applyFont="1" applyFill="1" applyBorder="1" applyAlignment="1">
      <alignment horizontal="center" vertical="center"/>
    </xf>
    <xf numFmtId="168" fontId="24" fillId="9" borderId="5" xfId="0" applyNumberFormat="1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left" vertical="center" wrapText="1"/>
    </xf>
    <xf numFmtId="166" fontId="25" fillId="9" borderId="0" xfId="0" applyNumberFormat="1" applyFont="1" applyFill="1" applyBorder="1"/>
    <xf numFmtId="168" fontId="25" fillId="9" borderId="0" xfId="0" applyNumberFormat="1" applyFont="1" applyFill="1" applyBorder="1" applyAlignment="1">
      <alignment horizontal="center" vertical="center"/>
    </xf>
    <xf numFmtId="168" fontId="25" fillId="9" borderId="5" xfId="0" applyNumberFormat="1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wrapText="1"/>
    </xf>
    <xf numFmtId="166" fontId="24" fillId="9" borderId="8" xfId="0" applyNumberFormat="1" applyFont="1" applyFill="1" applyBorder="1"/>
    <xf numFmtId="168" fontId="25" fillId="9" borderId="8" xfId="0" applyNumberFormat="1" applyFont="1" applyFill="1" applyBorder="1" applyAlignment="1">
      <alignment horizontal="center" vertical="center"/>
    </xf>
    <xf numFmtId="168" fontId="25" fillId="9" borderId="29" xfId="0" applyNumberFormat="1" applyFont="1" applyFill="1" applyBorder="1" applyAlignment="1">
      <alignment horizontal="center" vertical="center"/>
    </xf>
    <xf numFmtId="0" fontId="24" fillId="9" borderId="28" xfId="0" applyFont="1" applyFill="1" applyBorder="1" applyAlignment="1">
      <alignment horizontal="left" vertical="center" wrapText="1"/>
    </xf>
    <xf numFmtId="166" fontId="24" fillId="9" borderId="8" xfId="0" applyNumberFormat="1" applyFont="1" applyFill="1" applyBorder="1" applyAlignment="1">
      <alignment horizontal="center" vertical="center"/>
    </xf>
    <xf numFmtId="166" fontId="24" fillId="9" borderId="29" xfId="0" applyNumberFormat="1" applyFont="1" applyFill="1" applyBorder="1" applyAlignment="1">
      <alignment horizontal="center" vertical="center"/>
    </xf>
    <xf numFmtId="0" fontId="25" fillId="9" borderId="0" xfId="0" applyFont="1" applyFill="1" applyBorder="1"/>
    <xf numFmtId="0" fontId="23" fillId="3" borderId="0" xfId="0" applyFont="1" applyFill="1" applyBorder="1"/>
    <xf numFmtId="0" fontId="7" fillId="6" borderId="9" xfId="0" applyFont="1" applyFill="1" applyBorder="1"/>
    <xf numFmtId="0" fontId="14" fillId="8" borderId="24" xfId="0" applyFont="1" applyFill="1" applyBorder="1" applyAlignment="1">
      <alignment horizontal="center" vertical="center" wrapText="1"/>
    </xf>
    <xf numFmtId="0" fontId="14" fillId="8" borderId="0" xfId="0" applyFont="1" applyFill="1" applyBorder="1"/>
    <xf numFmtId="0" fontId="14" fillId="8" borderId="0" xfId="0" quotePrefix="1" applyFont="1" applyFill="1" applyBorder="1" applyAlignment="1">
      <alignment horizontal="right"/>
    </xf>
    <xf numFmtId="0" fontId="14" fillId="8" borderId="20" xfId="0" applyFont="1" applyFill="1" applyBorder="1"/>
    <xf numFmtId="168" fontId="15" fillId="10" borderId="6" xfId="1" applyNumberFormat="1" applyFont="1" applyFill="1" applyBorder="1" applyAlignment="1">
      <alignment horizontal="left"/>
    </xf>
    <xf numFmtId="168" fontId="15" fillId="10" borderId="21" xfId="1" applyNumberFormat="1" applyFont="1" applyFill="1" applyBorder="1" applyAlignment="1">
      <alignment horizontal="left"/>
    </xf>
    <xf numFmtId="168" fontId="15" fillId="10" borderId="21" xfId="1" applyNumberFormat="1" applyFont="1" applyFill="1" applyBorder="1" applyAlignment="1"/>
    <xf numFmtId="166" fontId="15" fillId="10" borderId="7" xfId="1" applyNumberFormat="1" applyFont="1" applyFill="1" applyBorder="1" applyAlignment="1"/>
    <xf numFmtId="0" fontId="14" fillId="8" borderId="25" xfId="0" applyFont="1" applyFill="1" applyBorder="1" applyAlignment="1">
      <alignment vertical="top" wrapText="1"/>
    </xf>
    <xf numFmtId="0" fontId="14" fillId="8" borderId="26" xfId="0" applyFont="1" applyFill="1" applyBorder="1" applyAlignment="1">
      <alignment vertical="top" wrapText="1"/>
    </xf>
    <xf numFmtId="0" fontId="14" fillId="8" borderId="25" xfId="0" applyFont="1" applyFill="1" applyBorder="1" applyAlignment="1">
      <alignment horizontal="center" vertical="top" wrapText="1"/>
    </xf>
    <xf numFmtId="0" fontId="14" fillId="8" borderId="26" xfId="0" applyFont="1" applyFill="1" applyBorder="1" applyAlignment="1">
      <alignment horizontal="center" vertical="top" wrapText="1"/>
    </xf>
    <xf numFmtId="0" fontId="14" fillId="8" borderId="0" xfId="0" applyFont="1" applyFill="1" applyBorder="1" applyAlignment="1">
      <alignment horizontal="center"/>
    </xf>
    <xf numFmtId="0" fontId="14" fillId="8" borderId="0" xfId="0" quotePrefix="1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168" fontId="15" fillId="10" borderId="21" xfId="1" applyNumberFormat="1" applyFont="1" applyFill="1" applyBorder="1" applyAlignment="1">
      <alignment horizontal="center"/>
    </xf>
    <xf numFmtId="167" fontId="15" fillId="9" borderId="0" xfId="0" applyNumberFormat="1" applyFont="1" applyFill="1" applyBorder="1" applyAlignment="1">
      <alignment horizontal="right" vertical="top"/>
    </xf>
    <xf numFmtId="0" fontId="15" fillId="9" borderId="5" xfId="0" applyFont="1" applyFill="1" applyBorder="1" applyAlignment="1">
      <alignment horizontal="right" vertical="top"/>
    </xf>
    <xf numFmtId="167" fontId="15" fillId="9" borderId="20" xfId="0" applyNumberFormat="1" applyFont="1" applyFill="1" applyBorder="1" applyAlignment="1">
      <alignment horizontal="right" vertical="top"/>
    </xf>
    <xf numFmtId="0" fontId="15" fillId="9" borderId="3" xfId="0" applyFont="1" applyFill="1" applyBorder="1" applyAlignment="1">
      <alignment horizontal="right" vertical="top"/>
    </xf>
    <xf numFmtId="0" fontId="11" fillId="6" borderId="27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center" textRotation="90" wrapText="1"/>
    </xf>
    <xf numFmtId="0" fontId="11" fillId="6" borderId="15" xfId="0" applyFont="1" applyFill="1" applyBorder="1" applyAlignment="1">
      <alignment horizontal="right" textRotation="90" wrapText="1"/>
    </xf>
    <xf numFmtId="168" fontId="15" fillId="3" borderId="0" xfId="1" applyNumberFormat="1" applyFont="1" applyFill="1" applyBorder="1" applyAlignment="1">
      <alignment horizontal="right"/>
    </xf>
    <xf numFmtId="166" fontId="15" fillId="3" borderId="5" xfId="1" applyNumberFormat="1" applyFont="1" applyFill="1" applyBorder="1" applyAlignment="1">
      <alignment horizontal="right"/>
    </xf>
    <xf numFmtId="168" fontId="15" fillId="3" borderId="21" xfId="1" applyNumberFormat="1" applyFont="1" applyFill="1" applyBorder="1" applyAlignment="1">
      <alignment horizontal="right"/>
    </xf>
    <xf numFmtId="166" fontId="15" fillId="3" borderId="7" xfId="1" applyNumberFormat="1" applyFont="1" applyFill="1" applyBorder="1" applyAlignment="1">
      <alignment horizontal="right"/>
    </xf>
    <xf numFmtId="0" fontId="5" fillId="6" borderId="9" xfId="0" applyFont="1" applyFill="1" applyBorder="1"/>
    <xf numFmtId="0" fontId="11" fillId="6" borderId="24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0" xfId="0" applyFont="1" applyFill="1" applyBorder="1"/>
    <xf numFmtId="168" fontId="15" fillId="3" borderId="5" xfId="1" applyNumberFormat="1" applyFont="1" applyFill="1" applyBorder="1" applyAlignment="1">
      <alignment horizontal="left"/>
    </xf>
    <xf numFmtId="0" fontId="11" fillId="6" borderId="0" xfId="0" quotePrefix="1" applyFont="1" applyFill="1" applyBorder="1" applyAlignment="1">
      <alignment horizontal="right"/>
    </xf>
    <xf numFmtId="0" fontId="11" fillId="6" borderId="21" xfId="0" applyFont="1" applyFill="1" applyBorder="1"/>
    <xf numFmtId="168" fontId="15" fillId="3" borderId="7" xfId="1" applyNumberFormat="1" applyFont="1" applyFill="1" applyBorder="1" applyAlignment="1">
      <alignment horizontal="left"/>
    </xf>
    <xf numFmtId="168" fontId="7" fillId="7" borderId="6" xfId="1" applyNumberFormat="1" applyFont="1" applyFill="1" applyBorder="1"/>
    <xf numFmtId="168" fontId="7" fillId="7" borderId="21" xfId="1" applyNumberFormat="1" applyFont="1" applyFill="1" applyBorder="1"/>
    <xf numFmtId="168" fontId="7" fillId="7" borderId="7" xfId="1" applyNumberFormat="1" applyFont="1" applyFill="1" applyBorder="1" applyAlignment="1">
      <alignment horizontal="left"/>
    </xf>
    <xf numFmtId="0" fontId="7" fillId="9" borderId="10" xfId="0" applyFont="1" applyFill="1" applyBorder="1"/>
    <xf numFmtId="0" fontId="5" fillId="3" borderId="0" xfId="0" applyFont="1" applyFill="1"/>
    <xf numFmtId="0" fontId="11" fillId="6" borderId="27" xfId="0" applyFont="1" applyFill="1" applyBorder="1" applyAlignment="1">
      <alignment vertical="center"/>
    </xf>
    <xf numFmtId="169" fontId="27" fillId="0" borderId="33" xfId="3" applyNumberFormat="1" applyFont="1" applyBorder="1" applyAlignment="1">
      <alignment horizontal="right" vertical="top"/>
    </xf>
    <xf numFmtId="167" fontId="7" fillId="12" borderId="5" xfId="0" applyNumberFormat="1" applyFont="1" applyFill="1" applyBorder="1" applyAlignment="1">
      <alignment horizontal="center"/>
    </xf>
    <xf numFmtId="169" fontId="27" fillId="0" borderId="0" xfId="3" applyNumberFormat="1" applyFont="1" applyBorder="1" applyAlignment="1">
      <alignment horizontal="right" vertical="top"/>
    </xf>
    <xf numFmtId="169" fontId="27" fillId="0" borderId="21" xfId="3" applyNumberFormat="1" applyFont="1" applyBorder="1" applyAlignment="1">
      <alignment horizontal="right" vertical="top"/>
    </xf>
    <xf numFmtId="167" fontId="7" fillId="12" borderId="7" xfId="0" applyNumberFormat="1" applyFont="1" applyFill="1" applyBorder="1" applyAlignment="1">
      <alignment horizontal="center"/>
    </xf>
    <xf numFmtId="0" fontId="7" fillId="9" borderId="0" xfId="0" applyFont="1" applyFill="1" applyBorder="1"/>
    <xf numFmtId="0" fontId="5" fillId="3" borderId="34" xfId="0" applyFont="1" applyFill="1" applyBorder="1"/>
    <xf numFmtId="0" fontId="4" fillId="6" borderId="13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164" fontId="5" fillId="3" borderId="5" xfId="0" applyNumberFormat="1" applyFont="1" applyFill="1" applyBorder="1"/>
    <xf numFmtId="0" fontId="4" fillId="6" borderId="0" xfId="0" quotePrefix="1" applyFont="1" applyFill="1" applyBorder="1" applyAlignment="1">
      <alignment horizontal="right"/>
    </xf>
    <xf numFmtId="0" fontId="4" fillId="6" borderId="21" xfId="0" applyFont="1" applyFill="1" applyBorder="1"/>
    <xf numFmtId="164" fontId="5" fillId="3" borderId="7" xfId="0" applyNumberFormat="1" applyFont="1" applyFill="1" applyBorder="1"/>
    <xf numFmtId="164" fontId="4" fillId="7" borderId="2" xfId="0" applyNumberFormat="1" applyFont="1" applyFill="1" applyBorder="1"/>
    <xf numFmtId="164" fontId="5" fillId="7" borderId="20" xfId="0" applyNumberFormat="1" applyFont="1" applyFill="1" applyBorder="1"/>
    <xf numFmtId="164" fontId="5" fillId="7" borderId="3" xfId="0" applyNumberFormat="1" applyFont="1" applyFill="1" applyBorder="1"/>
    <xf numFmtId="0" fontId="15" fillId="3" borderId="0" xfId="0" applyFont="1" applyFill="1" applyBorder="1"/>
    <xf numFmtId="0" fontId="14" fillId="8" borderId="24" xfId="0" applyFont="1" applyFill="1" applyBorder="1" applyAlignment="1">
      <alignment vertical="top" wrapText="1"/>
    </xf>
    <xf numFmtId="168" fontId="15" fillId="9" borderId="0" xfId="1" applyNumberFormat="1" applyFont="1" applyFill="1" applyBorder="1" applyAlignment="1">
      <alignment horizontal="center"/>
    </xf>
    <xf numFmtId="168" fontId="15" fillId="9" borderId="5" xfId="1" applyNumberFormat="1" applyFont="1" applyFill="1" applyBorder="1" applyAlignment="1">
      <alignment horizontal="center"/>
    </xf>
    <xf numFmtId="168" fontId="15" fillId="9" borderId="20" xfId="1" applyNumberFormat="1" applyFont="1" applyFill="1" applyBorder="1" applyAlignment="1">
      <alignment horizontal="center"/>
    </xf>
    <xf numFmtId="168" fontId="15" fillId="9" borderId="3" xfId="1" applyNumberFormat="1" applyFont="1" applyFill="1" applyBorder="1" applyAlignment="1">
      <alignment horizontal="center"/>
    </xf>
    <xf numFmtId="167" fontId="11" fillId="7" borderId="2" xfId="0" applyNumberFormat="1" applyFont="1" applyFill="1" applyBorder="1" applyAlignment="1">
      <alignment horizontal="left"/>
    </xf>
    <xf numFmtId="167" fontId="7" fillId="7" borderId="20" xfId="0" applyNumberFormat="1" applyFont="1" applyFill="1" applyBorder="1" applyAlignment="1">
      <alignment horizontal="left"/>
    </xf>
    <xf numFmtId="167" fontId="7" fillId="7" borderId="20" xfId="0" applyNumberFormat="1" applyFont="1" applyFill="1" applyBorder="1" applyAlignment="1">
      <alignment horizontal="right"/>
    </xf>
    <xf numFmtId="167" fontId="7" fillId="7" borderId="3" xfId="0" applyNumberFormat="1" applyFont="1" applyFill="1" applyBorder="1" applyAlignment="1">
      <alignment horizontal="right"/>
    </xf>
    <xf numFmtId="0" fontId="11" fillId="6" borderId="35" xfId="0" applyFont="1" applyFill="1" applyBorder="1"/>
    <xf numFmtId="0" fontId="11" fillId="6" borderId="36" xfId="0" applyFont="1" applyFill="1" applyBorder="1"/>
    <xf numFmtId="167" fontId="7" fillId="0" borderId="0" xfId="0" applyNumberFormat="1" applyFont="1" applyBorder="1"/>
    <xf numFmtId="167" fontId="7" fillId="12" borderId="5" xfId="0" applyNumberFormat="1" applyFont="1" applyFill="1" applyBorder="1"/>
    <xf numFmtId="167" fontId="7" fillId="0" borderId="21" xfId="0" applyNumberFormat="1" applyFont="1" applyBorder="1"/>
    <xf numFmtId="167" fontId="7" fillId="12" borderId="7" xfId="0" applyNumberFormat="1" applyFont="1" applyFill="1" applyBorder="1"/>
    <xf numFmtId="0" fontId="11" fillId="6" borderId="34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168" fontId="7" fillId="3" borderId="0" xfId="1" applyNumberFormat="1" applyFont="1" applyFill="1" applyBorder="1" applyAlignment="1">
      <alignment horizontal="center"/>
    </xf>
    <xf numFmtId="168" fontId="7" fillId="3" borderId="5" xfId="1" applyNumberFormat="1" applyFont="1" applyFill="1" applyBorder="1" applyAlignment="1">
      <alignment horizontal="center"/>
    </xf>
    <xf numFmtId="0" fontId="11" fillId="6" borderId="20" xfId="0" applyFont="1" applyFill="1" applyBorder="1"/>
    <xf numFmtId="168" fontId="7" fillId="3" borderId="20" xfId="1" applyNumberFormat="1" applyFont="1" applyFill="1" applyBorder="1" applyAlignment="1">
      <alignment horizontal="center"/>
    </xf>
    <xf numFmtId="168" fontId="7" fillId="3" borderId="3" xfId="1" applyNumberFormat="1" applyFont="1" applyFill="1" applyBorder="1" applyAlignment="1">
      <alignment horizontal="center"/>
    </xf>
    <xf numFmtId="168" fontId="11" fillId="7" borderId="2" xfId="1" applyNumberFormat="1" applyFont="1" applyFill="1" applyBorder="1" applyAlignment="1">
      <alignment horizontal="center"/>
    </xf>
    <xf numFmtId="168" fontId="7" fillId="7" borderId="20" xfId="1" applyNumberFormat="1" applyFont="1" applyFill="1" applyBorder="1" applyAlignment="1">
      <alignment horizontal="left"/>
    </xf>
    <xf numFmtId="168" fontId="7" fillId="7" borderId="20" xfId="1" applyNumberFormat="1" applyFont="1" applyFill="1" applyBorder="1" applyAlignment="1">
      <alignment horizontal="center"/>
    </xf>
    <xf numFmtId="168" fontId="7" fillId="7" borderId="3" xfId="1" applyNumberFormat="1" applyFont="1" applyFill="1" applyBorder="1" applyAlignment="1">
      <alignment horizontal="center"/>
    </xf>
    <xf numFmtId="0" fontId="28" fillId="0" borderId="0" xfId="0" applyFont="1" applyAlignment="1">
      <alignment horizontal="justify"/>
    </xf>
    <xf numFmtId="0" fontId="4" fillId="6" borderId="35" xfId="0" applyFont="1" applyFill="1" applyBorder="1"/>
    <xf numFmtId="0" fontId="4" fillId="6" borderId="36" xfId="0" applyFont="1" applyFill="1" applyBorder="1"/>
    <xf numFmtId="170" fontId="27" fillId="0" borderId="33" xfId="3" applyNumberFormat="1" applyFont="1" applyBorder="1" applyAlignment="1">
      <alignment horizontal="right" vertical="top"/>
    </xf>
    <xf numFmtId="167" fontId="7" fillId="12" borderId="5" xfId="0" applyNumberFormat="1" applyFont="1" applyFill="1" applyBorder="1" applyAlignment="1">
      <alignment horizontal="center" vertical="top"/>
    </xf>
    <xf numFmtId="170" fontId="27" fillId="0" borderId="0" xfId="3" applyNumberFormat="1" applyFont="1" applyBorder="1" applyAlignment="1">
      <alignment horizontal="right" vertical="top"/>
    </xf>
    <xf numFmtId="167" fontId="7" fillId="12" borderId="7" xfId="0" applyNumberFormat="1" applyFont="1" applyFill="1" applyBorder="1" applyAlignment="1">
      <alignment horizontal="center" vertical="top"/>
    </xf>
    <xf numFmtId="0" fontId="11" fillId="6" borderId="9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168" fontId="15" fillId="9" borderId="5" xfId="1" applyNumberFormat="1" applyFont="1" applyFill="1" applyBorder="1"/>
    <xf numFmtId="0" fontId="14" fillId="8" borderId="21" xfId="0" applyFont="1" applyFill="1" applyBorder="1"/>
    <xf numFmtId="0" fontId="11" fillId="13" borderId="2" xfId="0" applyFont="1" applyFill="1" applyBorder="1"/>
    <xf numFmtId="168" fontId="15" fillId="14" borderId="20" xfId="1" applyNumberFormat="1" applyFont="1" applyFill="1" applyBorder="1" applyAlignment="1">
      <alignment horizontal="left"/>
    </xf>
    <xf numFmtId="168" fontId="15" fillId="14" borderId="3" xfId="1" applyNumberFormat="1" applyFont="1" applyFill="1" applyBorder="1" applyAlignment="1">
      <alignment horizontal="left"/>
    </xf>
    <xf numFmtId="0" fontId="29" fillId="3" borderId="0" xfId="0" applyFont="1" applyFill="1" applyBorder="1"/>
    <xf numFmtId="0" fontId="30" fillId="15" borderId="22" xfId="4" applyFont="1" applyFill="1" applyBorder="1" applyAlignment="1">
      <alignment horizontal="left" wrapText="1"/>
    </xf>
    <xf numFmtId="0" fontId="30" fillId="15" borderId="10" xfId="4" applyFont="1" applyFill="1" applyBorder="1" applyAlignment="1">
      <alignment horizontal="center" wrapText="1"/>
    </xf>
    <xf numFmtId="0" fontId="30" fillId="15" borderId="11" xfId="4" applyFont="1" applyFill="1" applyBorder="1" applyAlignment="1">
      <alignment horizontal="center" wrapText="1"/>
    </xf>
    <xf numFmtId="0" fontId="30" fillId="15" borderId="4" xfId="4" applyFont="1" applyFill="1" applyBorder="1" applyAlignment="1">
      <alignment horizontal="center" vertical="top"/>
    </xf>
    <xf numFmtId="169" fontId="30" fillId="3" borderId="0" xfId="4" applyNumberFormat="1" applyFont="1" applyFill="1" applyBorder="1" applyAlignment="1">
      <alignment horizontal="right" vertical="center"/>
    </xf>
    <xf numFmtId="169" fontId="30" fillId="3" borderId="5" xfId="4" applyNumberFormat="1" applyFont="1" applyFill="1" applyBorder="1" applyAlignment="1">
      <alignment horizontal="right" vertical="center"/>
    </xf>
    <xf numFmtId="0" fontId="31" fillId="15" borderId="4" xfId="4" applyFont="1" applyFill="1" applyBorder="1" applyAlignment="1">
      <alignment horizontal="center" vertical="top"/>
    </xf>
    <xf numFmtId="170" fontId="30" fillId="3" borderId="0" xfId="4" applyNumberFormat="1" applyFont="1" applyFill="1" applyBorder="1" applyAlignment="1">
      <alignment horizontal="right" vertical="center"/>
    </xf>
    <xf numFmtId="0" fontId="30" fillId="15" borderId="4" xfId="4" applyFont="1" applyFill="1" applyBorder="1" applyAlignment="1">
      <alignment horizontal="left" vertical="top" wrapText="1"/>
    </xf>
    <xf numFmtId="0" fontId="4" fillId="13" borderId="2" xfId="0" applyFont="1" applyFill="1" applyBorder="1"/>
    <xf numFmtId="0" fontId="4" fillId="13" borderId="20" xfId="0" applyFont="1" applyFill="1" applyBorder="1"/>
    <xf numFmtId="168" fontId="32" fillId="14" borderId="20" xfId="1" applyNumberFormat="1" applyFont="1" applyFill="1" applyBorder="1" applyAlignment="1">
      <alignment horizontal="left" vertical="top"/>
    </xf>
    <xf numFmtId="168" fontId="32" fillId="14" borderId="3" xfId="1" applyNumberFormat="1" applyFont="1" applyFill="1" applyBorder="1" applyAlignment="1">
      <alignment horizontal="left" vertical="top"/>
    </xf>
    <xf numFmtId="0" fontId="11" fillId="6" borderId="2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70" fontId="27" fillId="0" borderId="21" xfId="3" applyNumberFormat="1" applyFont="1" applyBorder="1" applyAlignment="1">
      <alignment horizontal="right" vertical="top"/>
    </xf>
    <xf numFmtId="0" fontId="14" fillId="6" borderId="24" xfId="0" applyFont="1" applyFill="1" applyBorder="1" applyAlignment="1">
      <alignment horizontal="center" vertical="center"/>
    </xf>
    <xf numFmtId="0" fontId="15" fillId="9" borderId="0" xfId="0" quotePrefix="1" applyFont="1" applyFill="1" applyBorder="1" applyAlignment="1">
      <alignment horizontal="right"/>
    </xf>
    <xf numFmtId="0" fontId="15" fillId="9" borderId="21" xfId="0" applyFont="1" applyFill="1" applyBorder="1"/>
    <xf numFmtId="168" fontId="7" fillId="3" borderId="7" xfId="1" applyNumberFormat="1" applyFont="1" applyFill="1" applyBorder="1" applyAlignment="1">
      <alignment horizontal="center"/>
    </xf>
    <xf numFmtId="0" fontId="7" fillId="13" borderId="2" xfId="0" applyFont="1" applyFill="1" applyBorder="1"/>
    <xf numFmtId="168" fontId="7" fillId="13" borderId="3" xfId="1" applyNumberFormat="1" applyFont="1" applyFill="1" applyBorder="1"/>
    <xf numFmtId="0" fontId="33" fillId="3" borderId="0" xfId="0" applyFont="1" applyFill="1" applyBorder="1"/>
    <xf numFmtId="0" fontId="1" fillId="0" borderId="0" xfId="0" applyFont="1" applyAlignment="1">
      <alignment horizontal="left" indent="8"/>
    </xf>
    <xf numFmtId="0" fontId="11" fillId="6" borderId="24" xfId="0" applyFont="1" applyFill="1" applyBorder="1" applyAlignment="1">
      <alignment horizontal="center" textRotation="90"/>
    </xf>
    <xf numFmtId="0" fontId="11" fillId="6" borderId="0" xfId="0" applyFont="1" applyFill="1" applyBorder="1" applyAlignment="1">
      <alignment horizontal="center"/>
    </xf>
    <xf numFmtId="168" fontId="15" fillId="9" borderId="0" xfId="1" applyNumberFormat="1" applyFont="1" applyFill="1" applyBorder="1"/>
    <xf numFmtId="166" fontId="15" fillId="9" borderId="5" xfId="1" applyNumberFormat="1" applyFont="1" applyFill="1" applyBorder="1"/>
    <xf numFmtId="168" fontId="15" fillId="9" borderId="21" xfId="1" applyNumberFormat="1" applyFont="1" applyFill="1" applyBorder="1"/>
    <xf numFmtId="166" fontId="15" fillId="9" borderId="7" xfId="1" applyNumberFormat="1" applyFont="1" applyFill="1" applyBorder="1"/>
    <xf numFmtId="0" fontId="7" fillId="13" borderId="6" xfId="0" applyFont="1" applyFill="1" applyBorder="1"/>
    <xf numFmtId="0" fontId="7" fillId="13" borderId="21" xfId="0" applyFont="1" applyFill="1" applyBorder="1"/>
    <xf numFmtId="168" fontId="7" fillId="13" borderId="21" xfId="1" applyNumberFormat="1" applyFont="1" applyFill="1" applyBorder="1"/>
    <xf numFmtId="166" fontId="7" fillId="13" borderId="7" xfId="1" applyNumberFormat="1" applyFont="1" applyFill="1" applyBorder="1"/>
    <xf numFmtId="0" fontId="11" fillId="6" borderId="25" xfId="0" applyFont="1" applyFill="1" applyBorder="1" applyAlignment="1">
      <alignment textRotation="90"/>
    </xf>
    <xf numFmtId="0" fontId="11" fillId="6" borderId="25" xfId="0" applyFont="1" applyFill="1" applyBorder="1" applyAlignment="1">
      <alignment textRotation="90" wrapText="1"/>
    </xf>
    <xf numFmtId="0" fontId="14" fillId="8" borderId="26" xfId="0" applyFont="1" applyFill="1" applyBorder="1" applyAlignment="1">
      <alignment textRotation="90" wrapText="1"/>
    </xf>
    <xf numFmtId="0" fontId="7" fillId="6" borderId="35" xfId="0" applyFont="1" applyFill="1" applyBorder="1"/>
    <xf numFmtId="0" fontId="7" fillId="6" borderId="36" xfId="0" applyFont="1" applyFill="1" applyBorder="1"/>
    <xf numFmtId="0" fontId="7" fillId="6" borderId="34" xfId="0" applyFont="1" applyFill="1" applyBorder="1"/>
    <xf numFmtId="0" fontId="11" fillId="6" borderId="13" xfId="0" applyFont="1" applyFill="1" applyBorder="1" applyAlignment="1">
      <alignment horizontal="right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0" xfId="0" quotePrefix="1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right" vertical="center"/>
    </xf>
    <xf numFmtId="167" fontId="7" fillId="13" borderId="7" xfId="0" applyNumberFormat="1" applyFont="1" applyFill="1" applyBorder="1" applyAlignment="1">
      <alignment horizontal="right"/>
    </xf>
    <xf numFmtId="0" fontId="10" fillId="3" borderId="0" xfId="0" applyFont="1" applyFill="1" applyAlignment="1">
      <alignment vertical="center"/>
    </xf>
    <xf numFmtId="0" fontId="11" fillId="6" borderId="9" xfId="0" applyFont="1" applyFill="1" applyBorder="1"/>
    <xf numFmtId="0" fontId="14" fillId="8" borderId="13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textRotation="90" wrapText="1"/>
    </xf>
    <xf numFmtId="0" fontId="14" fillId="8" borderId="15" xfId="0" applyFont="1" applyFill="1" applyBorder="1" applyAlignment="1">
      <alignment horizontal="center" textRotation="90" wrapText="1"/>
    </xf>
    <xf numFmtId="0" fontId="14" fillId="8" borderId="0" xfId="0" applyFont="1" applyFill="1" applyBorder="1" applyAlignment="1">
      <alignment vertical="center"/>
    </xf>
    <xf numFmtId="168" fontId="15" fillId="9" borderId="0" xfId="1" applyNumberFormat="1" applyFont="1" applyFill="1" applyBorder="1" applyAlignment="1">
      <alignment horizontal="center" vertical="center"/>
    </xf>
    <xf numFmtId="166" fontId="15" fillId="9" borderId="5" xfId="1" applyNumberFormat="1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vertical="center"/>
    </xf>
    <xf numFmtId="168" fontId="15" fillId="9" borderId="20" xfId="1" applyNumberFormat="1" applyFont="1" applyFill="1" applyBorder="1" applyAlignment="1">
      <alignment horizontal="center" vertical="center"/>
    </xf>
    <xf numFmtId="166" fontId="15" fillId="9" borderId="3" xfId="1" applyNumberFormat="1" applyFont="1" applyFill="1" applyBorder="1" applyAlignment="1">
      <alignment horizontal="center" vertical="center"/>
    </xf>
    <xf numFmtId="168" fontId="6" fillId="14" borderId="21" xfId="1" applyNumberFormat="1" applyFont="1" applyFill="1" applyBorder="1" applyAlignment="1">
      <alignment horizontal="center"/>
    </xf>
    <xf numFmtId="166" fontId="6" fillId="14" borderId="7" xfId="1" applyNumberFormat="1" applyFont="1" applyFill="1" applyBorder="1" applyAlignment="1">
      <alignment horizontal="center"/>
    </xf>
    <xf numFmtId="0" fontId="7" fillId="16" borderId="35" xfId="0" applyFont="1" applyFill="1" applyBorder="1"/>
    <xf numFmtId="0" fontId="7" fillId="16" borderId="36" xfId="0" applyFont="1" applyFill="1" applyBorder="1"/>
    <xf numFmtId="0" fontId="11" fillId="16" borderId="36" xfId="0" applyFont="1" applyFill="1" applyBorder="1"/>
    <xf numFmtId="0" fontId="11" fillId="16" borderId="27" xfId="0" applyFont="1" applyFill="1" applyBorder="1" applyAlignment="1">
      <alignment vertical="center"/>
    </xf>
    <xf numFmtId="0" fontId="11" fillId="16" borderId="14" xfId="0" applyFont="1" applyFill="1" applyBorder="1" applyAlignment="1">
      <alignment vertical="center"/>
    </xf>
    <xf numFmtId="0" fontId="11" fillId="16" borderId="14" xfId="0" quotePrefix="1" applyFont="1" applyFill="1" applyBorder="1" applyAlignment="1">
      <alignment horizontal="right" vertical="center"/>
    </xf>
    <xf numFmtId="0" fontId="11" fillId="16" borderId="4" xfId="0" applyFont="1" applyFill="1" applyBorder="1" applyAlignment="1">
      <alignment vertical="center"/>
    </xf>
    <xf numFmtId="0" fontId="11" fillId="16" borderId="6" xfId="0" applyFont="1" applyFill="1" applyBorder="1" applyAlignment="1">
      <alignment vertical="center"/>
    </xf>
    <xf numFmtId="0" fontId="3" fillId="16" borderId="35" xfId="0" applyFont="1" applyFill="1" applyBorder="1" applyAlignment="1">
      <alignment vertical="center"/>
    </xf>
    <xf numFmtId="0" fontId="3" fillId="16" borderId="36" xfId="0" applyFont="1" applyFill="1" applyBorder="1" applyAlignment="1">
      <alignment vertical="center"/>
    </xf>
    <xf numFmtId="0" fontId="3" fillId="16" borderId="23" xfId="0" applyFont="1" applyFill="1" applyBorder="1" applyAlignment="1">
      <alignment vertical="center"/>
    </xf>
    <xf numFmtId="3" fontId="34" fillId="17" borderId="13" xfId="5" applyNumberFormat="1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vertical="center"/>
    </xf>
    <xf numFmtId="0" fontId="3" fillId="16" borderId="14" xfId="0" quotePrefix="1" applyFont="1" applyFill="1" applyBorder="1" applyAlignment="1">
      <alignment horizontal="right" vertical="center"/>
    </xf>
    <xf numFmtId="0" fontId="3" fillId="16" borderId="14" xfId="0" applyFont="1" applyFill="1" applyBorder="1" applyAlignment="1">
      <alignment horizontal="center" vertical="center" wrapText="1"/>
    </xf>
    <xf numFmtId="168" fontId="4" fillId="16" borderId="4" xfId="1" applyNumberFormat="1" applyFont="1" applyFill="1" applyBorder="1"/>
    <xf numFmtId="168" fontId="5" fillId="3" borderId="0" xfId="1" applyNumberFormat="1" applyFont="1" applyFill="1" applyBorder="1"/>
    <xf numFmtId="168" fontId="5" fillId="13" borderId="5" xfId="1" applyNumberFormat="1" applyFont="1" applyFill="1" applyBorder="1"/>
    <xf numFmtId="168" fontId="4" fillId="16" borderId="6" xfId="1" applyNumberFormat="1" applyFont="1" applyFill="1" applyBorder="1"/>
    <xf numFmtId="168" fontId="5" fillId="3" borderId="21" xfId="1" applyNumberFormat="1" applyFont="1" applyFill="1" applyBorder="1"/>
    <xf numFmtId="168" fontId="5" fillId="13" borderId="7" xfId="1" applyNumberFormat="1" applyFont="1" applyFill="1" applyBorder="1"/>
    <xf numFmtId="0" fontId="11" fillId="16" borderId="35" xfId="0" applyFont="1" applyFill="1" applyBorder="1"/>
    <xf numFmtId="0" fontId="11" fillId="16" borderId="23" xfId="0" applyFont="1" applyFill="1" applyBorder="1"/>
    <xf numFmtId="3" fontId="17" fillId="17" borderId="13" xfId="5" applyNumberFormat="1" applyFont="1" applyFill="1" applyBorder="1" applyAlignment="1">
      <alignment horizontal="center" vertical="center" wrapText="1"/>
    </xf>
    <xf numFmtId="0" fontId="11" fillId="16" borderId="24" xfId="0" applyFont="1" applyFill="1" applyBorder="1" applyAlignment="1">
      <alignment horizontal="left" vertical="center"/>
    </xf>
    <xf numFmtId="0" fontId="16" fillId="16" borderId="4" xfId="6" applyFont="1" applyFill="1" applyBorder="1" applyAlignment="1">
      <alignment horizontal="left" vertical="center"/>
    </xf>
    <xf numFmtId="170" fontId="35" fillId="3" borderId="0" xfId="6" applyNumberFormat="1" applyFont="1" applyFill="1" applyBorder="1" applyAlignment="1">
      <alignment horizontal="right" vertical="top"/>
    </xf>
    <xf numFmtId="171" fontId="35" fillId="3" borderId="5" xfId="6" applyNumberFormat="1" applyFont="1" applyFill="1" applyBorder="1" applyAlignment="1">
      <alignment horizontal="right" vertical="top"/>
    </xf>
    <xf numFmtId="0" fontId="11" fillId="16" borderId="28" xfId="0" applyFont="1" applyFill="1" applyBorder="1" applyAlignment="1">
      <alignment vertical="center"/>
    </xf>
    <xf numFmtId="170" fontId="35" fillId="3" borderId="8" xfId="6" applyNumberFormat="1" applyFont="1" applyFill="1" applyBorder="1" applyAlignment="1">
      <alignment horizontal="right" vertical="top"/>
    </xf>
    <xf numFmtId="171" fontId="35" fillId="3" borderId="29" xfId="6" applyNumberFormat="1" applyFont="1" applyFill="1" applyBorder="1" applyAlignment="1">
      <alignment horizontal="right" vertical="top"/>
    </xf>
    <xf numFmtId="0" fontId="11" fillId="16" borderId="25" xfId="0" applyFont="1" applyFill="1" applyBorder="1" applyAlignment="1">
      <alignment textRotation="90" wrapText="1"/>
    </xf>
    <xf numFmtId="0" fontId="11" fillId="16" borderId="26" xfId="0" applyFont="1" applyFill="1" applyBorder="1" applyAlignment="1">
      <alignment textRotation="90" wrapText="1"/>
    </xf>
    <xf numFmtId="0" fontId="36" fillId="16" borderId="37" xfId="0" applyFont="1" applyFill="1" applyBorder="1" applyAlignment="1">
      <alignment horizontal="left" vertical="center" textRotation="90"/>
    </xf>
    <xf numFmtId="169" fontId="27" fillId="3" borderId="0" xfId="3" applyNumberFormat="1" applyFont="1" applyFill="1" applyBorder="1" applyAlignment="1">
      <alignment horizontal="right" vertical="top"/>
    </xf>
    <xf numFmtId="169" fontId="27" fillId="3" borderId="33" xfId="3" applyNumberFormat="1" applyFont="1" applyFill="1" applyBorder="1" applyAlignment="1">
      <alignment horizontal="right" vertical="top"/>
    </xf>
    <xf numFmtId="169" fontId="27" fillId="3" borderId="39" xfId="3" applyNumberFormat="1" applyFont="1" applyFill="1" applyBorder="1" applyAlignment="1">
      <alignment horizontal="right" vertical="top"/>
    </xf>
    <xf numFmtId="171" fontId="35" fillId="3" borderId="40" xfId="6" applyNumberFormat="1" applyFont="1" applyFill="1" applyBorder="1" applyAlignment="1">
      <alignment horizontal="right" vertical="top"/>
    </xf>
    <xf numFmtId="0" fontId="36" fillId="16" borderId="38" xfId="0" applyFont="1" applyFill="1" applyBorder="1" applyAlignment="1">
      <alignment textRotation="90" wrapText="1"/>
    </xf>
    <xf numFmtId="0" fontId="36" fillId="16" borderId="25" xfId="0" applyFont="1" applyFill="1" applyBorder="1" applyAlignment="1">
      <alignment textRotation="90" wrapText="1"/>
    </xf>
    <xf numFmtId="0" fontId="36" fillId="16" borderId="26" xfId="0" applyFont="1" applyFill="1" applyBorder="1" applyAlignment="1">
      <alignment textRotation="90" wrapText="1"/>
    </xf>
    <xf numFmtId="0" fontId="4" fillId="6" borderId="10" xfId="0" applyFont="1" applyFill="1" applyBorder="1" applyAlignment="1">
      <alignment horizontal="right"/>
    </xf>
    <xf numFmtId="0" fontId="4" fillId="6" borderId="13" xfId="0" applyFont="1" applyFill="1" applyBorder="1"/>
    <xf numFmtId="3" fontId="4" fillId="6" borderId="14" xfId="0" applyNumberFormat="1" applyFont="1" applyFill="1" applyBorder="1" applyAlignment="1">
      <alignment horizontal="right"/>
    </xf>
    <xf numFmtId="0" fontId="4" fillId="6" borderId="15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/>
    <xf numFmtId="167" fontId="5" fillId="3" borderId="5" xfId="2" applyNumberFormat="1" applyFont="1" applyFill="1" applyBorder="1"/>
    <xf numFmtId="0" fontId="5" fillId="3" borderId="0" xfId="0" quotePrefix="1" applyFont="1" applyFill="1" applyBorder="1" applyAlignment="1">
      <alignment horizontal="center" vertical="center"/>
    </xf>
    <xf numFmtId="0" fontId="5" fillId="3" borderId="17" xfId="0" applyFont="1" applyFill="1" applyBorder="1"/>
    <xf numFmtId="3" fontId="5" fillId="3" borderId="18" xfId="0" applyNumberFormat="1" applyFont="1" applyFill="1" applyBorder="1"/>
    <xf numFmtId="1" fontId="5" fillId="3" borderId="19" xfId="2" applyNumberFormat="1" applyFont="1" applyFill="1" applyBorder="1"/>
    <xf numFmtId="1" fontId="5" fillId="7" borderId="6" xfId="0" applyNumberFormat="1" applyFont="1" applyFill="1" applyBorder="1"/>
    <xf numFmtId="0" fontId="5" fillId="7" borderId="20" xfId="0" applyFont="1" applyFill="1" applyBorder="1" applyAlignment="1">
      <alignment horizontal="left"/>
    </xf>
    <xf numFmtId="3" fontId="5" fillId="7" borderId="21" xfId="0" applyNumberFormat="1" applyFont="1" applyFill="1" applyBorder="1"/>
    <xf numFmtId="1" fontId="5" fillId="7" borderId="7" xfId="0" applyNumberFormat="1" applyFont="1" applyFill="1" applyBorder="1"/>
    <xf numFmtId="3" fontId="0" fillId="3" borderId="0" xfId="0" applyNumberFormat="1" applyFont="1" applyFill="1"/>
    <xf numFmtId="0" fontId="0" fillId="3" borderId="0" xfId="0" applyFont="1" applyFill="1"/>
    <xf numFmtId="0" fontId="4" fillId="6" borderId="0" xfId="0" applyFont="1" applyFill="1" applyBorder="1" applyAlignment="1">
      <alignment horizontal="center" vertical="center"/>
    </xf>
    <xf numFmtId="0" fontId="4" fillId="6" borderId="0" xfId="0" quotePrefix="1" applyFont="1" applyFill="1" applyBorder="1" applyAlignment="1">
      <alignment horizontal="center" vertical="center"/>
    </xf>
    <xf numFmtId="0" fontId="4" fillId="6" borderId="2" xfId="0" applyFont="1" applyFill="1" applyBorder="1"/>
    <xf numFmtId="0" fontId="4" fillId="6" borderId="14" xfId="0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3" fontId="5" fillId="3" borderId="20" xfId="0" applyNumberFormat="1" applyFont="1" applyFill="1" applyBorder="1" applyAlignment="1">
      <alignment horizontal="center"/>
    </xf>
    <xf numFmtId="164" fontId="5" fillId="3" borderId="20" xfId="0" applyNumberFormat="1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" fontId="7" fillId="7" borderId="20" xfId="0" applyNumberFormat="1" applyFont="1" applyFill="1" applyBorder="1" applyAlignment="1">
      <alignment horizontal="center"/>
    </xf>
    <xf numFmtId="1" fontId="7" fillId="7" borderId="21" xfId="0" applyNumberFormat="1" applyFont="1" applyFill="1" applyBorder="1" applyAlignment="1">
      <alignment horizontal="center"/>
    </xf>
    <xf numFmtId="1" fontId="7" fillId="7" borderId="7" xfId="0" applyNumberFormat="1" applyFont="1" applyFill="1" applyBorder="1" applyAlignment="1">
      <alignment horizontal="center"/>
    </xf>
    <xf numFmtId="0" fontId="4" fillId="6" borderId="22" xfId="0" applyFont="1" applyFill="1" applyBorder="1"/>
    <xf numFmtId="0" fontId="14" fillId="8" borderId="2" xfId="0" applyFont="1" applyFill="1" applyBorder="1" applyAlignment="1">
      <alignment horizontal="right"/>
    </xf>
    <xf numFmtId="0" fontId="14" fillId="8" borderId="3" xfId="0" applyFont="1" applyFill="1" applyBorder="1" applyAlignment="1">
      <alignment horizontal="center"/>
    </xf>
    <xf numFmtId="0" fontId="15" fillId="8" borderId="2" xfId="0" applyFont="1" applyFill="1" applyBorder="1"/>
    <xf numFmtId="167" fontId="15" fillId="8" borderId="20" xfId="0" applyNumberFormat="1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4" fillId="6" borderId="6" xfId="0" applyFont="1" applyFill="1" applyBorder="1"/>
    <xf numFmtId="0" fontId="37" fillId="8" borderId="1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quotePrefix="1" applyFont="1" applyFill="1" applyBorder="1" applyAlignment="1">
      <alignment horizontal="center" vertical="center"/>
    </xf>
    <xf numFmtId="167" fontId="5" fillId="3" borderId="0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7" fontId="5" fillId="3" borderId="2" xfId="0" applyNumberFormat="1" applyFont="1" applyFill="1" applyBorder="1" applyAlignment="1">
      <alignment horizontal="center"/>
    </xf>
    <xf numFmtId="167" fontId="5" fillId="3" borderId="20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 vertical="center"/>
    </xf>
    <xf numFmtId="0" fontId="4" fillId="6" borderId="35" xfId="0" applyFont="1" applyFill="1" applyBorder="1" applyAlignment="1">
      <alignment horizontal="center" vertical="center"/>
    </xf>
    <xf numFmtId="167" fontId="5" fillId="3" borderId="36" xfId="0" applyNumberFormat="1" applyFont="1" applyFill="1" applyBorder="1" applyAlignment="1">
      <alignment horizontal="center"/>
    </xf>
    <xf numFmtId="167" fontId="5" fillId="3" borderId="23" xfId="0" applyNumberFormat="1" applyFont="1" applyFill="1" applyBorder="1" applyAlignment="1">
      <alignment horizontal="center"/>
    </xf>
    <xf numFmtId="167" fontId="5" fillId="3" borderId="5" xfId="0" applyNumberFormat="1" applyFont="1" applyFill="1" applyBorder="1" applyAlignment="1">
      <alignment horizontal="center"/>
    </xf>
    <xf numFmtId="167" fontId="5" fillId="3" borderId="21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right"/>
    </xf>
    <xf numFmtId="167" fontId="5" fillId="3" borderId="3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 vertical="center"/>
    </xf>
    <xf numFmtId="0" fontId="4" fillId="6" borderId="15" xfId="0" applyFont="1" applyFill="1" applyBorder="1"/>
    <xf numFmtId="0" fontId="4" fillId="6" borderId="14" xfId="0" applyFont="1" applyFill="1" applyBorder="1"/>
    <xf numFmtId="167" fontId="5" fillId="11" borderId="0" xfId="0" applyNumberFormat="1" applyFont="1" applyFill="1" applyBorder="1" applyAlignment="1">
      <alignment horizontal="center" vertical="center"/>
    </xf>
    <xf numFmtId="1" fontId="5" fillId="11" borderId="5" xfId="0" applyNumberFormat="1" applyFont="1" applyFill="1" applyBorder="1" applyAlignment="1">
      <alignment horizontal="center" vertical="center"/>
    </xf>
    <xf numFmtId="167" fontId="5" fillId="11" borderId="20" xfId="0" applyNumberFormat="1" applyFont="1" applyFill="1" applyBorder="1" applyAlignment="1">
      <alignment horizontal="center" vertical="center"/>
    </xf>
    <xf numFmtId="1" fontId="5" fillId="11" borderId="3" xfId="0" applyNumberFormat="1" applyFont="1" applyFill="1" applyBorder="1" applyAlignment="1">
      <alignment horizontal="center" vertical="center"/>
    </xf>
    <xf numFmtId="0" fontId="5" fillId="3" borderId="0" xfId="0" applyFont="1" applyFill="1" applyBorder="1"/>
    <xf numFmtId="167" fontId="5" fillId="11" borderId="36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167" fontId="5" fillId="11" borderId="21" xfId="0" applyNumberFormat="1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31" fillId="6" borderId="22" xfId="0" applyFont="1" applyFill="1" applyBorder="1"/>
    <xf numFmtId="3" fontId="4" fillId="6" borderId="13" xfId="0" applyNumberFormat="1" applyFont="1" applyFill="1" applyBorder="1" applyAlignment="1">
      <alignment horizontal="center"/>
    </xf>
    <xf numFmtId="3" fontId="4" fillId="6" borderId="14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/>
    </xf>
    <xf numFmtId="0" fontId="4" fillId="6" borderId="4" xfId="0" quotePrefix="1" applyFont="1" applyFill="1" applyBorder="1" applyAlignment="1">
      <alignment horizontal="center"/>
    </xf>
    <xf numFmtId="164" fontId="5" fillId="3" borderId="21" xfId="0" applyNumberFormat="1" applyFont="1" applyFill="1" applyBorder="1" applyAlignment="1">
      <alignment horizontal="center"/>
    </xf>
    <xf numFmtId="3" fontId="4" fillId="6" borderId="6" xfId="0" applyNumberFormat="1" applyFont="1" applyFill="1" applyBorder="1"/>
    <xf numFmtId="3" fontId="4" fillId="6" borderId="15" xfId="0" applyNumberFormat="1" applyFont="1" applyFill="1" applyBorder="1" applyAlignment="1">
      <alignment horizontal="center" vertical="center"/>
    </xf>
    <xf numFmtId="0" fontId="37" fillId="8" borderId="41" xfId="0" applyFont="1" applyFill="1" applyBorder="1" applyAlignment="1">
      <alignment vertical="center" wrapText="1"/>
    </xf>
    <xf numFmtId="0" fontId="37" fillId="8" borderId="14" xfId="0" applyFont="1" applyFill="1" applyBorder="1" applyAlignment="1">
      <alignment horizontal="center" vertical="center" wrapText="1"/>
    </xf>
    <xf numFmtId="0" fontId="37" fillId="8" borderId="42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vertical="center"/>
    </xf>
    <xf numFmtId="167" fontId="32" fillId="3" borderId="0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8" borderId="6" xfId="0" applyFont="1" applyFill="1" applyBorder="1" applyAlignment="1">
      <alignment vertical="center"/>
    </xf>
    <xf numFmtId="167" fontId="32" fillId="3" borderId="21" xfId="0" applyNumberFormat="1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0" fontId="7" fillId="3" borderId="10" xfId="0" applyFont="1" applyFill="1" applyBorder="1"/>
    <xf numFmtId="0" fontId="5" fillId="6" borderId="22" xfId="0" applyFont="1" applyFill="1" applyBorder="1" applyAlignment="1">
      <alignment wrapText="1"/>
    </xf>
    <xf numFmtId="0" fontId="4" fillId="6" borderId="10" xfId="0" applyFont="1" applyFill="1" applyBorder="1"/>
    <xf numFmtId="166" fontId="34" fillId="6" borderId="10" xfId="1" applyNumberFormat="1" applyFont="1" applyFill="1" applyBorder="1" applyAlignment="1">
      <alignment horizontal="center" vertical="center"/>
    </xf>
    <xf numFmtId="166" fontId="34" fillId="6" borderId="11" xfId="1" applyNumberFormat="1" applyFont="1" applyFill="1" applyBorder="1" applyAlignment="1">
      <alignment horizontal="center" vertical="center" wrapText="1"/>
    </xf>
    <xf numFmtId="0" fontId="37" fillId="6" borderId="27" xfId="0" applyFont="1" applyFill="1" applyBorder="1" applyAlignment="1">
      <alignment horizontal="left" vertical="center" wrapText="1"/>
    </xf>
    <xf numFmtId="0" fontId="37" fillId="6" borderId="14" xfId="0" applyFont="1" applyFill="1" applyBorder="1" applyAlignment="1">
      <alignment horizontal="center" vertical="center"/>
    </xf>
    <xf numFmtId="0" fontId="37" fillId="6" borderId="14" xfId="0" quotePrefix="1" applyFont="1" applyFill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 wrapText="1"/>
    </xf>
    <xf numFmtId="0" fontId="37" fillId="6" borderId="15" xfId="0" applyFont="1" applyFill="1" applyBorder="1" applyAlignment="1">
      <alignment horizontal="center" vertical="center" wrapText="1"/>
    </xf>
    <xf numFmtId="0" fontId="37" fillId="6" borderId="4" xfId="0" applyFont="1" applyFill="1" applyBorder="1" applyAlignment="1">
      <alignment horizontal="left" vertical="top" wrapText="1"/>
    </xf>
    <xf numFmtId="166" fontId="37" fillId="3" borderId="0" xfId="0" applyNumberFormat="1" applyFont="1" applyFill="1" applyBorder="1" applyAlignment="1">
      <alignment horizontal="right" vertical="top"/>
    </xf>
    <xf numFmtId="166" fontId="34" fillId="3" borderId="0" xfId="0" applyNumberFormat="1" applyFont="1" applyFill="1" applyBorder="1" applyAlignment="1">
      <alignment horizontal="right" vertical="top"/>
    </xf>
    <xf numFmtId="168" fontId="34" fillId="3" borderId="43" xfId="0" applyNumberFormat="1" applyFont="1" applyFill="1" applyBorder="1" applyAlignment="1">
      <alignment horizontal="right" vertical="top"/>
    </xf>
    <xf numFmtId="0" fontId="32" fillId="6" borderId="4" xfId="0" applyFont="1" applyFill="1" applyBorder="1" applyAlignment="1">
      <alignment horizontal="left" vertical="top" wrapText="1"/>
    </xf>
    <xf numFmtId="166" fontId="32" fillId="3" borderId="0" xfId="0" applyNumberFormat="1" applyFont="1" applyFill="1" applyBorder="1" applyAlignment="1">
      <alignment horizontal="right" vertical="top"/>
    </xf>
    <xf numFmtId="166" fontId="38" fillId="3" borderId="0" xfId="0" applyNumberFormat="1" applyFont="1" applyFill="1" applyBorder="1" applyAlignment="1">
      <alignment horizontal="right" vertical="top"/>
    </xf>
    <xf numFmtId="168" fontId="38" fillId="3" borderId="44" xfId="0" applyNumberFormat="1" applyFont="1" applyFill="1" applyBorder="1" applyAlignment="1">
      <alignment horizontal="right" vertical="top"/>
    </xf>
    <xf numFmtId="167" fontId="38" fillId="3" borderId="44" xfId="0" applyNumberFormat="1" applyFont="1" applyFill="1" applyBorder="1" applyAlignment="1">
      <alignment horizontal="right" vertical="top"/>
    </xf>
    <xf numFmtId="167" fontId="34" fillId="3" borderId="44" xfId="0" applyNumberFormat="1" applyFont="1" applyFill="1" applyBorder="1" applyAlignment="1">
      <alignment horizontal="right" vertical="top"/>
    </xf>
    <xf numFmtId="166" fontId="39" fillId="3" borderId="0" xfId="0" applyNumberFormat="1" applyFont="1" applyFill="1" applyBorder="1" applyAlignment="1">
      <alignment horizontal="right" vertical="top"/>
    </xf>
    <xf numFmtId="166" fontId="40" fillId="3" borderId="0" xfId="0" applyNumberFormat="1" applyFont="1" applyFill="1" applyBorder="1" applyAlignment="1">
      <alignment horizontal="right" vertical="top"/>
    </xf>
    <xf numFmtId="167" fontId="40" fillId="3" borderId="44" xfId="0" applyNumberFormat="1" applyFont="1" applyFill="1" applyBorder="1" applyAlignment="1">
      <alignment horizontal="right" vertical="top"/>
    </xf>
    <xf numFmtId="0" fontId="32" fillId="6" borderId="4" xfId="0" applyFont="1" applyFill="1" applyBorder="1" applyAlignment="1">
      <alignment vertical="top" wrapText="1"/>
    </xf>
    <xf numFmtId="0" fontId="37" fillId="6" borderId="4" xfId="0" applyFont="1" applyFill="1" applyBorder="1" applyAlignment="1">
      <alignment horizontal="left" vertical="top"/>
    </xf>
    <xf numFmtId="0" fontId="37" fillId="6" borderId="6" xfId="0" applyFont="1" applyFill="1" applyBorder="1" applyAlignment="1">
      <alignment horizontal="left" vertical="top" wrapText="1"/>
    </xf>
    <xf numFmtId="166" fontId="37" fillId="3" borderId="21" xfId="0" applyNumberFormat="1" applyFont="1" applyFill="1" applyBorder="1" applyAlignment="1">
      <alignment horizontal="right" vertical="top"/>
    </xf>
    <xf numFmtId="166" fontId="34" fillId="3" borderId="21" xfId="0" applyNumberFormat="1" applyFont="1" applyFill="1" applyBorder="1" applyAlignment="1">
      <alignment horizontal="right" vertical="top"/>
    </xf>
    <xf numFmtId="167" fontId="34" fillId="3" borderId="45" xfId="0" applyNumberFormat="1" applyFont="1" applyFill="1" applyBorder="1" applyAlignment="1">
      <alignment horizontal="right" vertical="top"/>
    </xf>
    <xf numFmtId="0" fontId="32" fillId="3" borderId="10" xfId="0" applyFont="1" applyFill="1" applyBorder="1" applyAlignment="1">
      <alignment vertical="top"/>
    </xf>
    <xf numFmtId="0" fontId="5" fillId="3" borderId="0" xfId="0" applyFont="1" applyFill="1" applyAlignment="1">
      <alignment wrapText="1"/>
    </xf>
    <xf numFmtId="43" fontId="5" fillId="3" borderId="5" xfId="1" applyFont="1" applyFill="1" applyBorder="1" applyAlignment="1">
      <alignment horizontal="center"/>
    </xf>
    <xf numFmtId="0" fontId="4" fillId="6" borderId="28" xfId="0" quotePrefix="1" applyFont="1" applyFill="1" applyBorder="1" applyAlignment="1">
      <alignment horizontal="center"/>
    </xf>
    <xf numFmtId="0" fontId="5" fillId="6" borderId="28" xfId="0" applyFont="1" applyFill="1" applyBorder="1"/>
    <xf numFmtId="43" fontId="5" fillId="3" borderId="29" xfId="0" applyNumberFormat="1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43" fontId="5" fillId="3" borderId="29" xfId="1" applyFont="1" applyFill="1" applyBorder="1" applyAlignment="1">
      <alignment horizontal="center"/>
    </xf>
    <xf numFmtId="0" fontId="4" fillId="6" borderId="30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0" fontId="4" fillId="6" borderId="14" xfId="0" quotePrefix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right" vertical="center"/>
    </xf>
    <xf numFmtId="0" fontId="5" fillId="6" borderId="4" xfId="0" applyFont="1" applyFill="1" applyBorder="1"/>
    <xf numFmtId="43" fontId="5" fillId="3" borderId="0" xfId="1" applyFont="1" applyFill="1" applyBorder="1"/>
    <xf numFmtId="43" fontId="5" fillId="3" borderId="5" xfId="1" applyFont="1" applyFill="1" applyBorder="1"/>
    <xf numFmtId="43" fontId="5" fillId="3" borderId="8" xfId="1" applyFont="1" applyFill="1" applyBorder="1"/>
    <xf numFmtId="43" fontId="5" fillId="3" borderId="29" xfId="1" applyFont="1" applyFill="1" applyBorder="1"/>
    <xf numFmtId="0" fontId="32" fillId="3" borderId="0" xfId="0" applyFont="1" applyFill="1" applyBorder="1" applyAlignment="1">
      <alignment vertical="top"/>
    </xf>
    <xf numFmtId="0" fontId="0" fillId="0" borderId="0" xfId="0" applyFont="1" applyBorder="1"/>
    <xf numFmtId="168" fontId="11" fillId="6" borderId="26" xfId="0" applyNumberFormat="1" applyFont="1" applyFill="1" applyBorder="1"/>
    <xf numFmtId="168" fontId="7" fillId="3" borderId="5" xfId="1" applyNumberFormat="1" applyFont="1" applyFill="1" applyBorder="1"/>
    <xf numFmtId="168" fontId="7" fillId="3" borderId="7" xfId="1" applyNumberFormat="1" applyFont="1" applyFill="1" applyBorder="1"/>
    <xf numFmtId="0" fontId="37" fillId="8" borderId="14" xfId="0" applyFont="1" applyFill="1" applyBorder="1" applyAlignment="1">
      <alignment horizontal="center" vertical="center"/>
    </xf>
    <xf numFmtId="0" fontId="37" fillId="8" borderId="14" xfId="0" quotePrefix="1" applyFont="1" applyFill="1" applyBorder="1" applyAlignment="1">
      <alignment horizontal="center" vertical="center"/>
    </xf>
    <xf numFmtId="0" fontId="37" fillId="8" borderId="15" xfId="0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left" vertical="center"/>
    </xf>
    <xf numFmtId="166" fontId="32" fillId="9" borderId="0" xfId="0" applyNumberFormat="1" applyFont="1" applyFill="1" applyBorder="1"/>
    <xf numFmtId="166" fontId="32" fillId="9" borderId="5" xfId="0" applyNumberFormat="1" applyFont="1" applyFill="1" applyBorder="1"/>
    <xf numFmtId="0" fontId="32" fillId="8" borderId="4" xfId="0" applyFont="1" applyFill="1" applyBorder="1"/>
    <xf numFmtId="0" fontId="32" fillId="8" borderId="6" xfId="0" applyFont="1" applyFill="1" applyBorder="1" applyAlignment="1">
      <alignment horizontal="left" vertical="center"/>
    </xf>
    <xf numFmtId="166" fontId="32" fillId="9" borderId="21" xfId="0" applyNumberFormat="1" applyFont="1" applyFill="1" applyBorder="1"/>
    <xf numFmtId="166" fontId="32" fillId="9" borderId="7" xfId="0" applyNumberFormat="1" applyFont="1" applyFill="1" applyBorder="1"/>
    <xf numFmtId="0" fontId="41" fillId="9" borderId="0" xfId="0" applyFont="1" applyFill="1" applyBorder="1"/>
    <xf numFmtId="0" fontId="42" fillId="3" borderId="0" xfId="0" applyFont="1" applyFill="1" applyBorder="1"/>
    <xf numFmtId="0" fontId="4" fillId="6" borderId="32" xfId="0" applyFont="1" applyFill="1" applyBorder="1" applyAlignment="1">
      <alignment vertical="center"/>
    </xf>
    <xf numFmtId="0" fontId="34" fillId="6" borderId="24" xfId="0" applyFont="1" applyFill="1" applyBorder="1" applyAlignment="1">
      <alignment vertical="center"/>
    </xf>
    <xf numFmtId="166" fontId="34" fillId="6" borderId="24" xfId="1" applyNumberFormat="1" applyFont="1" applyFill="1" applyBorder="1" applyAlignment="1">
      <alignment horizontal="center" vertical="center" wrapText="1"/>
    </xf>
    <xf numFmtId="166" fontId="34" fillId="6" borderId="26" xfId="1" applyNumberFormat="1" applyFont="1" applyFill="1" applyBorder="1" applyAlignment="1">
      <alignment horizontal="center" vertical="center" wrapText="1"/>
    </xf>
    <xf numFmtId="0" fontId="37" fillId="8" borderId="30" xfId="0" applyFont="1" applyFill="1" applyBorder="1" applyAlignment="1">
      <alignment horizontal="left" vertical="center"/>
    </xf>
    <xf numFmtId="0" fontId="37" fillId="8" borderId="42" xfId="0" applyFont="1" applyFill="1" applyBorder="1" applyAlignment="1">
      <alignment horizontal="center" vertical="center"/>
    </xf>
    <xf numFmtId="0" fontId="37" fillId="18" borderId="4" xfId="0" applyFont="1" applyFill="1" applyBorder="1" applyAlignment="1">
      <alignment horizontal="left" vertical="center" wrapText="1"/>
    </xf>
    <xf numFmtId="166" fontId="37" fillId="9" borderId="0" xfId="0" applyNumberFormat="1" applyFont="1" applyFill="1" applyBorder="1" applyAlignment="1">
      <alignment horizontal="center" vertical="center"/>
    </xf>
    <xf numFmtId="168" fontId="37" fillId="9" borderId="0" xfId="0" applyNumberFormat="1" applyFont="1" applyFill="1" applyBorder="1" applyAlignment="1">
      <alignment horizontal="center" vertical="center"/>
    </xf>
    <xf numFmtId="168" fontId="37" fillId="9" borderId="44" xfId="0" applyNumberFormat="1" applyFont="1" applyFill="1" applyBorder="1" applyAlignment="1">
      <alignment horizontal="center" vertical="center"/>
    </xf>
    <xf numFmtId="0" fontId="32" fillId="18" borderId="4" xfId="0" applyFont="1" applyFill="1" applyBorder="1" applyAlignment="1">
      <alignment horizontal="left" vertical="center" wrapText="1"/>
    </xf>
    <xf numFmtId="168" fontId="32" fillId="9" borderId="0" xfId="0" applyNumberFormat="1" applyFont="1" applyFill="1" applyBorder="1" applyAlignment="1">
      <alignment horizontal="center" vertical="center"/>
    </xf>
    <xf numFmtId="168" fontId="32" fillId="9" borderId="44" xfId="0" applyNumberFormat="1" applyFont="1" applyFill="1" applyBorder="1"/>
    <xf numFmtId="0" fontId="32" fillId="18" borderId="4" xfId="0" applyFont="1" applyFill="1" applyBorder="1" applyAlignment="1">
      <alignment wrapText="1"/>
    </xf>
    <xf numFmtId="166" fontId="37" fillId="9" borderId="8" xfId="0" applyNumberFormat="1" applyFont="1" applyFill="1" applyBorder="1"/>
    <xf numFmtId="168" fontId="32" fillId="9" borderId="8" xfId="0" applyNumberFormat="1" applyFont="1" applyFill="1" applyBorder="1" applyAlignment="1">
      <alignment horizontal="center" vertical="center"/>
    </xf>
    <xf numFmtId="168" fontId="37" fillId="9" borderId="46" xfId="0" applyNumberFormat="1" applyFont="1" applyFill="1" applyBorder="1"/>
    <xf numFmtId="0" fontId="37" fillId="9" borderId="28" xfId="0" applyFont="1" applyFill="1" applyBorder="1" applyAlignment="1">
      <alignment horizontal="left" vertical="center" wrapText="1"/>
    </xf>
    <xf numFmtId="166" fontId="37" fillId="9" borderId="8" xfId="0" applyNumberFormat="1" applyFont="1" applyFill="1" applyBorder="1" applyAlignment="1">
      <alignment horizontal="center" vertical="center"/>
    </xf>
    <xf numFmtId="168" fontId="37" fillId="9" borderId="46" xfId="0" applyNumberFormat="1" applyFont="1" applyFill="1" applyBorder="1" applyAlignment="1">
      <alignment horizontal="center" vertical="center"/>
    </xf>
    <xf numFmtId="0" fontId="32" fillId="9" borderId="0" xfId="0" applyFont="1" applyFill="1" applyBorder="1"/>
    <xf numFmtId="0" fontId="14" fillId="8" borderId="26" xfId="0" applyFont="1" applyFill="1" applyBorder="1" applyAlignment="1">
      <alignment horizontal="right" vertical="center" wrapText="1"/>
    </xf>
    <xf numFmtId="167" fontId="15" fillId="9" borderId="0" xfId="0" applyNumberFormat="1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167" fontId="15" fillId="9" borderId="20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168" fontId="6" fillId="10" borderId="6" xfId="1" applyNumberFormat="1" applyFont="1" applyFill="1" applyBorder="1" applyAlignment="1">
      <alignment horizontal="left"/>
    </xf>
    <xf numFmtId="168" fontId="43" fillId="10" borderId="21" xfId="1" applyNumberFormat="1" applyFont="1" applyFill="1" applyBorder="1" applyAlignment="1">
      <alignment horizontal="left"/>
    </xf>
    <xf numFmtId="167" fontId="15" fillId="10" borderId="20" xfId="0" applyNumberFormat="1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textRotation="90" wrapText="1"/>
    </xf>
    <xf numFmtId="0" fontId="12" fillId="6" borderId="15" xfId="0" applyFont="1" applyFill="1" applyBorder="1" applyAlignment="1">
      <alignment textRotation="90" wrapText="1"/>
    </xf>
    <xf numFmtId="168" fontId="15" fillId="3" borderId="0" xfId="1" applyNumberFormat="1" applyFont="1" applyFill="1" applyBorder="1" applyAlignment="1"/>
    <xf numFmtId="166" fontId="15" fillId="3" borderId="5" xfId="1" applyNumberFormat="1" applyFont="1" applyFill="1" applyBorder="1" applyAlignment="1"/>
    <xf numFmtId="168" fontId="15" fillId="3" borderId="21" xfId="1" applyNumberFormat="1" applyFont="1" applyFill="1" applyBorder="1" applyAlignment="1"/>
    <xf numFmtId="166" fontId="15" fillId="3" borderId="7" xfId="1" applyNumberFormat="1" applyFont="1" applyFill="1" applyBorder="1" applyAlignment="1"/>
    <xf numFmtId="0" fontId="28" fillId="0" borderId="0" xfId="0" applyFont="1" applyAlignment="1">
      <alignment horizontal="left"/>
    </xf>
    <xf numFmtId="168" fontId="15" fillId="3" borderId="5" xfId="1" applyNumberFormat="1" applyFont="1" applyFill="1" applyBorder="1" applyAlignment="1">
      <alignment horizontal="center"/>
    </xf>
    <xf numFmtId="0" fontId="11" fillId="6" borderId="0" xfId="0" quotePrefix="1" applyFont="1" applyFill="1" applyBorder="1" applyAlignment="1">
      <alignment horizontal="center"/>
    </xf>
    <xf numFmtId="0" fontId="11" fillId="6" borderId="21" xfId="0" applyFont="1" applyFill="1" applyBorder="1" applyAlignment="1">
      <alignment horizontal="center"/>
    </xf>
    <xf numFmtId="168" fontId="15" fillId="3" borderId="7" xfId="1" applyNumberFormat="1" applyFont="1" applyFill="1" applyBorder="1" applyAlignment="1">
      <alignment horizontal="center"/>
    </xf>
    <xf numFmtId="168" fontId="7" fillId="7" borderId="21" xfId="1" applyNumberFormat="1" applyFont="1" applyFill="1" applyBorder="1" applyAlignment="1">
      <alignment horizontal="center"/>
    </xf>
    <xf numFmtId="168" fontId="7" fillId="7" borderId="7" xfId="1" applyNumberFormat="1" applyFont="1" applyFill="1" applyBorder="1" applyAlignment="1">
      <alignment horizontal="center"/>
    </xf>
    <xf numFmtId="0" fontId="4" fillId="6" borderId="27" xfId="0" applyFont="1" applyFill="1" applyBorder="1" applyAlignment="1">
      <alignment vertical="center"/>
    </xf>
    <xf numFmtId="0" fontId="4" fillId="6" borderId="14" xfId="0" quotePrefix="1" applyFont="1" applyFill="1" applyBorder="1" applyAlignment="1">
      <alignment horizontal="right" vertical="center"/>
    </xf>
    <xf numFmtId="0" fontId="4" fillId="6" borderId="4" xfId="0" applyFont="1" applyFill="1" applyBorder="1"/>
    <xf numFmtId="167" fontId="5" fillId="0" borderId="0" xfId="0" applyNumberFormat="1" applyFont="1" applyBorder="1"/>
    <xf numFmtId="167" fontId="5" fillId="0" borderId="0" xfId="0" applyNumberFormat="1" applyFont="1" applyBorder="1" applyAlignment="1">
      <alignment horizontal="center"/>
    </xf>
    <xf numFmtId="167" fontId="5" fillId="12" borderId="5" xfId="0" applyNumberFormat="1" applyFont="1" applyFill="1" applyBorder="1" applyAlignment="1">
      <alignment horizontal="center"/>
    </xf>
    <xf numFmtId="167" fontId="5" fillId="0" borderId="21" xfId="0" applyNumberFormat="1" applyFont="1" applyBorder="1"/>
    <xf numFmtId="167" fontId="5" fillId="0" borderId="21" xfId="0" applyNumberFormat="1" applyFont="1" applyBorder="1" applyAlignment="1">
      <alignment horizontal="center"/>
    </xf>
    <xf numFmtId="167" fontId="5" fillId="12" borderId="7" xfId="0" applyNumberFormat="1" applyFont="1" applyFill="1" applyBorder="1" applyAlignment="1">
      <alignment horizontal="center"/>
    </xf>
    <xf numFmtId="0" fontId="5" fillId="9" borderId="0" xfId="0" applyFont="1" applyFill="1" applyBorder="1"/>
    <xf numFmtId="0" fontId="13" fillId="3" borderId="34" xfId="0" applyFont="1" applyFill="1" applyBorder="1"/>
    <xf numFmtId="0" fontId="12" fillId="6" borderId="13" xfId="0" applyFont="1" applyFill="1" applyBorder="1" applyAlignment="1">
      <alignment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/>
    </xf>
    <xf numFmtId="164" fontId="13" fillId="3" borderId="5" xfId="0" applyNumberFormat="1" applyFont="1" applyFill="1" applyBorder="1" applyAlignment="1">
      <alignment horizontal="center"/>
    </xf>
    <xf numFmtId="0" fontId="12" fillId="6" borderId="0" xfId="0" quotePrefix="1" applyFont="1" applyFill="1" applyBorder="1" applyAlignment="1">
      <alignment horizontal="center"/>
    </xf>
    <xf numFmtId="0" fontId="12" fillId="6" borderId="21" xfId="0" applyFont="1" applyFill="1" applyBorder="1"/>
    <xf numFmtId="164" fontId="13" fillId="3" borderId="7" xfId="0" applyNumberFormat="1" applyFont="1" applyFill="1" applyBorder="1" applyAlignment="1">
      <alignment horizontal="center"/>
    </xf>
    <xf numFmtId="164" fontId="12" fillId="7" borderId="2" xfId="0" applyNumberFormat="1" applyFont="1" applyFill="1" applyBorder="1"/>
    <xf numFmtId="164" fontId="13" fillId="7" borderId="20" xfId="0" applyNumberFormat="1" applyFont="1" applyFill="1" applyBorder="1"/>
    <xf numFmtId="164" fontId="13" fillId="7" borderId="3" xfId="0" applyNumberFormat="1" applyFont="1" applyFill="1" applyBorder="1" applyAlignment="1">
      <alignment horizontal="center"/>
    </xf>
    <xf numFmtId="0" fontId="32" fillId="8" borderId="24" xfId="0" applyFont="1" applyFill="1" applyBorder="1" applyAlignment="1">
      <alignment vertical="top" wrapText="1"/>
    </xf>
    <xf numFmtId="0" fontId="32" fillId="8" borderId="25" xfId="0" applyFont="1" applyFill="1" applyBorder="1" applyAlignment="1">
      <alignment vertical="top" wrapText="1"/>
    </xf>
    <xf numFmtId="0" fontId="5" fillId="6" borderId="26" xfId="0" applyFont="1" applyFill="1" applyBorder="1" applyAlignment="1">
      <alignment vertical="top" wrapText="1"/>
    </xf>
    <xf numFmtId="0" fontId="37" fillId="8" borderId="0" xfId="0" applyFont="1" applyFill="1" applyBorder="1" applyAlignment="1">
      <alignment horizontal="center"/>
    </xf>
    <xf numFmtId="0" fontId="37" fillId="8" borderId="0" xfId="0" quotePrefix="1" applyFont="1" applyFill="1" applyBorder="1" applyAlignment="1">
      <alignment horizontal="center"/>
    </xf>
    <xf numFmtId="0" fontId="37" fillId="8" borderId="20" xfId="0" applyFont="1" applyFill="1" applyBorder="1"/>
    <xf numFmtId="167" fontId="5" fillId="7" borderId="2" xfId="0" applyNumberFormat="1" applyFont="1" applyFill="1" applyBorder="1" applyAlignment="1">
      <alignment horizontal="left"/>
    </xf>
    <xf numFmtId="167" fontId="5" fillId="7" borderId="20" xfId="0" applyNumberFormat="1" applyFont="1" applyFill="1" applyBorder="1" applyAlignment="1">
      <alignment horizontal="left"/>
    </xf>
    <xf numFmtId="168" fontId="32" fillId="9" borderId="0" xfId="1" applyNumberFormat="1" applyFont="1" applyFill="1" applyBorder="1" applyAlignment="1"/>
    <xf numFmtId="166" fontId="32" fillId="9" borderId="5" xfId="1" applyNumberFormat="1" applyFont="1" applyFill="1" applyBorder="1" applyAlignment="1"/>
    <xf numFmtId="168" fontId="32" fillId="9" borderId="20" xfId="1" applyNumberFormat="1" applyFont="1" applyFill="1" applyBorder="1" applyAlignment="1"/>
    <xf numFmtId="166" fontId="32" fillId="9" borderId="3" xfId="1" applyNumberFormat="1" applyFont="1" applyFill="1" applyBorder="1" applyAlignment="1"/>
    <xf numFmtId="167" fontId="5" fillId="7" borderId="20" xfId="0" applyNumberFormat="1" applyFont="1" applyFill="1" applyBorder="1" applyAlignment="1"/>
    <xf numFmtId="1" fontId="5" fillId="7" borderId="3" xfId="0" applyNumberFormat="1" applyFont="1" applyFill="1" applyBorder="1" applyAlignment="1"/>
    <xf numFmtId="0" fontId="15" fillId="9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7" fillId="6" borderId="9" xfId="0" applyFont="1" applyFill="1" applyBorder="1" applyAlignment="1">
      <alignment vertical="center"/>
    </xf>
    <xf numFmtId="0" fontId="14" fillId="8" borderId="24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right"/>
    </xf>
    <xf numFmtId="168" fontId="15" fillId="9" borderId="20" xfId="1" applyNumberFormat="1" applyFont="1" applyFill="1" applyBorder="1"/>
    <xf numFmtId="166" fontId="15" fillId="9" borderId="3" xfId="1" applyNumberFormat="1" applyFont="1" applyFill="1" applyBorder="1"/>
    <xf numFmtId="168" fontId="6" fillId="14" borderId="20" xfId="1" applyNumberFormat="1" applyFont="1" applyFill="1" applyBorder="1"/>
    <xf numFmtId="166" fontId="6" fillId="14" borderId="3" xfId="1" applyNumberFormat="1" applyFont="1" applyFill="1" applyBorder="1"/>
    <xf numFmtId="0" fontId="11" fillId="6" borderId="28" xfId="0" applyFont="1" applyFill="1" applyBorder="1"/>
    <xf numFmtId="167" fontId="7" fillId="0" borderId="8" xfId="0" applyNumberFormat="1" applyFont="1" applyBorder="1"/>
    <xf numFmtId="167" fontId="7" fillId="12" borderId="29" xfId="0" applyNumberFormat="1" applyFont="1" applyFill="1" applyBorder="1"/>
    <xf numFmtId="0" fontId="4" fillId="6" borderId="9" xfId="0" applyFont="1" applyFill="1" applyBorder="1" applyAlignment="1">
      <alignment horizontal="center" vertical="center"/>
    </xf>
    <xf numFmtId="0" fontId="37" fillId="6" borderId="24" xfId="0" applyFont="1" applyFill="1" applyBorder="1" applyAlignment="1">
      <alignment horizontal="center" vertical="center"/>
    </xf>
    <xf numFmtId="0" fontId="37" fillId="8" borderId="26" xfId="0" applyFont="1" applyFill="1" applyBorder="1" applyAlignment="1">
      <alignment horizontal="center" vertical="center" wrapText="1"/>
    </xf>
    <xf numFmtId="0" fontId="32" fillId="9" borderId="0" xfId="0" applyFont="1" applyFill="1" applyBorder="1" applyAlignment="1">
      <alignment horizontal="center"/>
    </xf>
    <xf numFmtId="168" fontId="5" fillId="3" borderId="5" xfId="1" applyNumberFormat="1" applyFont="1" applyFill="1" applyBorder="1" applyAlignment="1">
      <alignment horizontal="center"/>
    </xf>
    <xf numFmtId="0" fontId="32" fillId="9" borderId="0" xfId="0" quotePrefix="1" applyFont="1" applyFill="1" applyBorder="1" applyAlignment="1">
      <alignment horizontal="center"/>
    </xf>
    <xf numFmtId="0" fontId="32" fillId="9" borderId="21" xfId="0" applyFont="1" applyFill="1" applyBorder="1"/>
    <xf numFmtId="168" fontId="5" fillId="3" borderId="7" xfId="1" applyNumberFormat="1" applyFont="1" applyFill="1" applyBorder="1" applyAlignment="1">
      <alignment horizontal="center"/>
    </xf>
    <xf numFmtId="0" fontId="5" fillId="13" borderId="2" xfId="0" applyFont="1" applyFill="1" applyBorder="1"/>
    <xf numFmtId="168" fontId="32" fillId="14" borderId="20" xfId="1" applyNumberFormat="1" applyFont="1" applyFill="1" applyBorder="1" applyAlignment="1">
      <alignment horizontal="left"/>
    </xf>
    <xf numFmtId="168" fontId="38" fillId="13" borderId="3" xfId="1" applyNumberFormat="1" applyFont="1" applyFill="1" applyBorder="1"/>
    <xf numFmtId="0" fontId="32" fillId="3" borderId="0" xfId="0" applyFont="1" applyFill="1" applyBorder="1"/>
    <xf numFmtId="0" fontId="1" fillId="0" borderId="0" xfId="0" applyFont="1" applyAlignment="1">
      <alignment horizontal="left" vertical="center" indent="8"/>
    </xf>
    <xf numFmtId="0" fontId="11" fillId="6" borderId="24" xfId="0" applyFont="1" applyFill="1" applyBorder="1" applyAlignment="1">
      <alignment textRotation="90"/>
    </xf>
    <xf numFmtId="0" fontId="11" fillId="6" borderId="0" xfId="0" applyFont="1" applyFill="1" applyBorder="1" applyAlignment="1"/>
    <xf numFmtId="168" fontId="15" fillId="9" borderId="0" xfId="1" applyNumberFormat="1" applyFont="1" applyFill="1" applyBorder="1" applyAlignment="1"/>
    <xf numFmtId="166" fontId="15" fillId="9" borderId="5" xfId="1" applyNumberFormat="1" applyFont="1" applyFill="1" applyBorder="1" applyAlignment="1"/>
    <xf numFmtId="0" fontId="11" fillId="6" borderId="4" xfId="0" quotePrefix="1" applyFont="1" applyFill="1" applyBorder="1" applyAlignment="1"/>
    <xf numFmtId="168" fontId="15" fillId="9" borderId="21" xfId="1" applyNumberFormat="1" applyFont="1" applyFill="1" applyBorder="1" applyAlignment="1"/>
    <xf numFmtId="166" fontId="15" fillId="9" borderId="7" xfId="1" applyNumberFormat="1" applyFont="1" applyFill="1" applyBorder="1" applyAlignment="1"/>
    <xf numFmtId="0" fontId="11" fillId="6" borderId="6" xfId="0" applyFont="1" applyFill="1" applyBorder="1" applyAlignment="1"/>
    <xf numFmtId="0" fontId="7" fillId="13" borderId="21" xfId="0" applyFont="1" applyFill="1" applyBorder="1" applyAlignment="1"/>
    <xf numFmtId="168" fontId="6" fillId="13" borderId="21" xfId="1" applyNumberFormat="1" applyFont="1" applyFill="1" applyBorder="1" applyAlignment="1"/>
    <xf numFmtId="166" fontId="7" fillId="13" borderId="7" xfId="1" applyNumberFormat="1" applyFont="1" applyFill="1" applyBorder="1" applyAlignment="1"/>
    <xf numFmtId="167" fontId="7" fillId="13" borderId="7" xfId="0" applyNumberFormat="1" applyFont="1" applyFill="1" applyBorder="1" applyAlignment="1">
      <alignment horizontal="center"/>
    </xf>
    <xf numFmtId="168" fontId="15" fillId="9" borderId="0" xfId="1" applyNumberFormat="1" applyFont="1" applyFill="1" applyBorder="1" applyAlignment="1">
      <alignment vertical="center"/>
    </xf>
    <xf numFmtId="168" fontId="15" fillId="9" borderId="20" xfId="1" applyNumberFormat="1" applyFont="1" applyFill="1" applyBorder="1" applyAlignment="1">
      <alignment vertical="center"/>
    </xf>
    <xf numFmtId="168" fontId="6" fillId="14" borderId="21" xfId="1" applyNumberFormat="1" applyFont="1" applyFill="1" applyBorder="1" applyAlignment="1"/>
    <xf numFmtId="0" fontId="14" fillId="8" borderId="14" xfId="0" applyFont="1" applyFill="1" applyBorder="1" applyAlignment="1">
      <alignment textRotation="90" wrapText="1"/>
    </xf>
    <xf numFmtId="0" fontId="14" fillId="8" borderId="15" xfId="0" applyFont="1" applyFill="1" applyBorder="1" applyAlignment="1">
      <alignment textRotation="90" wrapText="1"/>
    </xf>
    <xf numFmtId="166" fontId="15" fillId="9" borderId="5" xfId="1" applyNumberFormat="1" applyFont="1" applyFill="1" applyBorder="1" applyAlignment="1">
      <alignment vertical="center"/>
    </xf>
    <xf numFmtId="166" fontId="15" fillId="9" borderId="3" xfId="1" applyNumberFormat="1" applyFont="1" applyFill="1" applyBorder="1" applyAlignment="1">
      <alignment vertical="center"/>
    </xf>
    <xf numFmtId="168" fontId="15" fillId="14" borderId="20" xfId="1" applyNumberFormat="1" applyFont="1" applyFill="1" applyBorder="1" applyAlignment="1"/>
    <xf numFmtId="166" fontId="6" fillId="14" borderId="7" xfId="1" applyNumberFormat="1" applyFont="1" applyFill="1" applyBorder="1" applyAlignment="1"/>
    <xf numFmtId="0" fontId="17" fillId="16" borderId="4" xfId="0" applyFont="1" applyFill="1" applyBorder="1" applyAlignment="1">
      <alignment vertical="center"/>
    </xf>
    <xf numFmtId="167" fontId="6" fillId="0" borderId="0" xfId="0" applyNumberFormat="1" applyFont="1" applyBorder="1"/>
    <xf numFmtId="167" fontId="6" fillId="12" borderId="5" xfId="0" applyNumberFormat="1" applyFont="1" applyFill="1" applyBorder="1"/>
    <xf numFmtId="0" fontId="17" fillId="16" borderId="6" xfId="0" applyFont="1" applyFill="1" applyBorder="1" applyAlignment="1">
      <alignment vertical="center"/>
    </xf>
    <xf numFmtId="167" fontId="6" fillId="0" borderId="21" xfId="0" applyNumberFormat="1" applyFont="1" applyBorder="1"/>
    <xf numFmtId="167" fontId="6" fillId="12" borderId="7" xfId="0" applyNumberFormat="1" applyFont="1" applyFill="1" applyBorder="1"/>
    <xf numFmtId="0" fontId="1" fillId="16" borderId="35" xfId="0" applyFont="1" applyFill="1" applyBorder="1" applyAlignment="1">
      <alignment vertical="center"/>
    </xf>
    <xf numFmtId="0" fontId="1" fillId="16" borderId="36" xfId="0" applyFont="1" applyFill="1" applyBorder="1" applyAlignment="1">
      <alignment vertical="center"/>
    </xf>
    <xf numFmtId="0" fontId="1" fillId="16" borderId="23" xfId="0" applyFont="1" applyFill="1" applyBorder="1" applyAlignment="1">
      <alignment vertical="center"/>
    </xf>
    <xf numFmtId="3" fontId="44" fillId="17" borderId="13" xfId="5" applyNumberFormat="1" applyFont="1" applyFill="1" applyBorder="1" applyAlignment="1">
      <alignment horizontal="center" vertical="center" wrapText="1"/>
    </xf>
    <xf numFmtId="0" fontId="1" fillId="16" borderId="14" xfId="0" applyFont="1" applyFill="1" applyBorder="1" applyAlignment="1">
      <alignment vertical="center"/>
    </xf>
    <xf numFmtId="0" fontId="1" fillId="16" borderId="14" xfId="0" quotePrefix="1" applyFont="1" applyFill="1" applyBorder="1" applyAlignment="1">
      <alignment horizontal="right" vertical="center"/>
    </xf>
    <xf numFmtId="0" fontId="1" fillId="16" borderId="14" xfId="0" applyFont="1" applyFill="1" applyBorder="1" applyAlignment="1">
      <alignment horizontal="center" vertical="center" wrapText="1"/>
    </xf>
    <xf numFmtId="168" fontId="1" fillId="16" borderId="4" xfId="1" applyNumberFormat="1" applyFont="1" applyFill="1" applyBorder="1"/>
    <xf numFmtId="168" fontId="28" fillId="3" borderId="0" xfId="1" applyNumberFormat="1" applyFont="1" applyFill="1" applyBorder="1"/>
    <xf numFmtId="168" fontId="28" fillId="13" borderId="5" xfId="1" applyNumberFormat="1" applyFont="1" applyFill="1" applyBorder="1"/>
    <xf numFmtId="168" fontId="1" fillId="16" borderId="6" xfId="1" applyNumberFormat="1" applyFont="1" applyFill="1" applyBorder="1"/>
    <xf numFmtId="168" fontId="28" fillId="3" borderId="21" xfId="1" applyNumberFormat="1" applyFont="1" applyFill="1" applyBorder="1"/>
    <xf numFmtId="168" fontId="28" fillId="13" borderId="7" xfId="1" applyNumberFormat="1" applyFont="1" applyFill="1" applyBorder="1"/>
    <xf numFmtId="3" fontId="44" fillId="9" borderId="28" xfId="5" applyNumberFormat="1" applyFont="1" applyFill="1" applyBorder="1"/>
    <xf numFmtId="3" fontId="44" fillId="9" borderId="8" xfId="5" applyNumberFormat="1" applyFont="1" applyFill="1" applyBorder="1"/>
    <xf numFmtId="166" fontId="1" fillId="13" borderId="29" xfId="1" applyNumberFormat="1" applyFont="1" applyFill="1" applyBorder="1"/>
    <xf numFmtId="0" fontId="45" fillId="3" borderId="0" xfId="0" applyFont="1" applyFill="1" applyBorder="1"/>
    <xf numFmtId="168" fontId="46" fillId="3" borderId="0" xfId="1" applyNumberFormat="1" applyFont="1" applyFill="1" applyBorder="1"/>
    <xf numFmtId="0" fontId="47" fillId="3" borderId="0" xfId="0" applyFont="1" applyFill="1"/>
    <xf numFmtId="0" fontId="4" fillId="16" borderId="35" xfId="0" applyFont="1" applyFill="1" applyBorder="1" applyAlignment="1">
      <alignment vertical="center"/>
    </xf>
    <xf numFmtId="0" fontId="4" fillId="16" borderId="36" xfId="0" applyFont="1" applyFill="1" applyBorder="1" applyAlignment="1">
      <alignment vertical="center"/>
    </xf>
    <xf numFmtId="0" fontId="4" fillId="16" borderId="23" xfId="0" applyFont="1" applyFill="1" applyBorder="1" applyAlignment="1">
      <alignment vertical="center"/>
    </xf>
    <xf numFmtId="0" fontId="4" fillId="16" borderId="14" xfId="0" applyFont="1" applyFill="1" applyBorder="1" applyAlignment="1">
      <alignment vertical="center"/>
    </xf>
    <xf numFmtId="0" fontId="4" fillId="16" borderId="14" xfId="0" quotePrefix="1" applyFont="1" applyFill="1" applyBorder="1" applyAlignment="1">
      <alignment horizontal="right" vertical="center"/>
    </xf>
    <xf numFmtId="0" fontId="4" fillId="16" borderId="14" xfId="0" applyFont="1" applyFill="1" applyBorder="1" applyAlignment="1">
      <alignment horizontal="center" vertical="center" wrapText="1"/>
    </xf>
    <xf numFmtId="3" fontId="34" fillId="9" borderId="28" xfId="5" applyNumberFormat="1" applyFont="1" applyFill="1" applyBorder="1"/>
    <xf numFmtId="3" fontId="34" fillId="9" borderId="8" xfId="5" applyNumberFormat="1" applyFont="1" applyFill="1" applyBorder="1"/>
    <xf numFmtId="3" fontId="34" fillId="9" borderId="25" xfId="5" applyNumberFormat="1" applyFont="1" applyFill="1" applyBorder="1"/>
    <xf numFmtId="166" fontId="5" fillId="13" borderId="26" xfId="1" applyNumberFormat="1" applyFont="1" applyFill="1" applyBorder="1"/>
    <xf numFmtId="168" fontId="20" fillId="3" borderId="0" xfId="1" applyNumberFormat="1" applyFont="1" applyFill="1" applyBorder="1"/>
    <xf numFmtId="0" fontId="11" fillId="16" borderId="25" xfId="0" applyFont="1" applyFill="1" applyBorder="1" applyAlignment="1">
      <alignment horizontal="center" textRotation="90" wrapText="1"/>
    </xf>
    <xf numFmtId="0" fontId="11" fillId="16" borderId="26" xfId="0" applyFont="1" applyFill="1" applyBorder="1" applyAlignment="1">
      <alignment horizontal="center" textRotation="90" wrapText="1"/>
    </xf>
    <xf numFmtId="0" fontId="4" fillId="16" borderId="4" xfId="0" applyFont="1" applyFill="1" applyBorder="1" applyAlignment="1">
      <alignment vertical="center"/>
    </xf>
    <xf numFmtId="170" fontId="30" fillId="3" borderId="0" xfId="6" applyNumberFormat="1" applyFont="1" applyFill="1" applyBorder="1" applyAlignment="1">
      <alignment horizontal="right" vertical="top"/>
    </xf>
    <xf numFmtId="171" fontId="30" fillId="3" borderId="5" xfId="6" applyNumberFormat="1" applyFont="1" applyFill="1" applyBorder="1" applyAlignment="1">
      <alignment horizontal="right" vertical="top"/>
    </xf>
    <xf numFmtId="0" fontId="3" fillId="6" borderId="47" xfId="0" applyFont="1" applyFill="1" applyBorder="1"/>
    <xf numFmtId="170" fontId="30" fillId="3" borderId="8" xfId="6" applyNumberFormat="1" applyFont="1" applyFill="1" applyBorder="1" applyAlignment="1">
      <alignment horizontal="right" vertical="top"/>
    </xf>
    <xf numFmtId="171" fontId="30" fillId="3" borderId="46" xfId="6" applyNumberFormat="1" applyFont="1" applyFill="1" applyBorder="1" applyAlignment="1">
      <alignment horizontal="right" vertical="top"/>
    </xf>
    <xf numFmtId="0" fontId="32" fillId="3" borderId="0" xfId="0" applyFont="1" applyFill="1" applyBorder="1" applyAlignment="1"/>
    <xf numFmtId="0" fontId="0" fillId="0" borderId="0" xfId="0" applyFont="1"/>
    <xf numFmtId="0" fontId="31" fillId="16" borderId="4" xfId="6" applyFont="1" applyFill="1" applyBorder="1" applyAlignment="1">
      <alignment horizontal="left" vertical="center"/>
    </xf>
    <xf numFmtId="0" fontId="4" fillId="16" borderId="28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170" fontId="30" fillId="3" borderId="0" xfId="6" applyNumberFormat="1" applyFont="1" applyFill="1" applyBorder="1" applyAlignment="1">
      <alignment vertical="top"/>
    </xf>
    <xf numFmtId="171" fontId="30" fillId="3" borderId="5" xfId="6" applyNumberFormat="1" applyFont="1" applyFill="1" applyBorder="1" applyAlignment="1">
      <alignment vertical="top"/>
    </xf>
    <xf numFmtId="170" fontId="30" fillId="3" borderId="8" xfId="6" applyNumberFormat="1" applyFont="1" applyFill="1" applyBorder="1" applyAlignment="1">
      <alignment vertical="top"/>
    </xf>
    <xf numFmtId="171" fontId="30" fillId="3" borderId="46" xfId="6" applyNumberFormat="1" applyFont="1" applyFill="1" applyBorder="1" applyAlignment="1">
      <alignment vertical="top"/>
    </xf>
    <xf numFmtId="0" fontId="36" fillId="16" borderId="24" xfId="0" applyFont="1" applyFill="1" applyBorder="1" applyAlignment="1">
      <alignment horizontal="left" vertical="center" textRotation="90"/>
    </xf>
    <xf numFmtId="0" fontId="36" fillId="16" borderId="25" xfId="0" applyFont="1" applyFill="1" applyBorder="1" applyAlignment="1">
      <alignment horizontal="center" textRotation="90" wrapText="1"/>
    </xf>
    <xf numFmtId="0" fontId="36" fillId="16" borderId="26" xfId="0" applyFont="1" applyFill="1" applyBorder="1" applyAlignment="1">
      <alignment horizontal="center" textRotation="90" wrapText="1"/>
    </xf>
    <xf numFmtId="0" fontId="16" fillId="16" borderId="4" xfId="6" applyFont="1" applyFill="1" applyBorder="1" applyAlignment="1">
      <alignment horizontal="left" vertical="top"/>
    </xf>
    <xf numFmtId="170" fontId="27" fillId="3" borderId="0" xfId="6" applyNumberFormat="1" applyFont="1" applyFill="1" applyBorder="1" applyAlignment="1">
      <alignment horizontal="right" vertical="top"/>
    </xf>
    <xf numFmtId="171" fontId="27" fillId="3" borderId="5" xfId="6" applyNumberFormat="1" applyFont="1" applyFill="1" applyBorder="1" applyAlignment="1">
      <alignment horizontal="right" vertical="top"/>
    </xf>
    <xf numFmtId="0" fontId="11" fillId="16" borderId="4" xfId="0" applyFont="1" applyFill="1" applyBorder="1"/>
    <xf numFmtId="0" fontId="11" fillId="16" borderId="28" xfId="0" applyFont="1" applyFill="1" applyBorder="1"/>
    <xf numFmtId="170" fontId="27" fillId="3" borderId="8" xfId="6" applyNumberFormat="1" applyFont="1" applyFill="1" applyBorder="1" applyAlignment="1">
      <alignment horizontal="right" vertical="top"/>
    </xf>
    <xf numFmtId="171" fontId="27" fillId="3" borderId="29" xfId="6" applyNumberFormat="1" applyFont="1" applyFill="1" applyBorder="1" applyAlignment="1">
      <alignment horizontal="right" vertical="top"/>
    </xf>
    <xf numFmtId="0" fontId="10" fillId="3" borderId="0" xfId="0" applyFont="1" applyFill="1" applyBorder="1"/>
    <xf numFmtId="0" fontId="48" fillId="3" borderId="0" xfId="0" applyFont="1" applyFill="1"/>
    <xf numFmtId="0" fontId="49" fillId="0" borderId="0" xfId="0" applyFont="1"/>
    <xf numFmtId="170" fontId="35" fillId="3" borderId="0" xfId="6" applyNumberFormat="1" applyFont="1" applyFill="1" applyBorder="1" applyAlignment="1">
      <alignment vertical="top"/>
    </xf>
    <xf numFmtId="171" fontId="35" fillId="3" borderId="5" xfId="6" applyNumberFormat="1" applyFont="1" applyFill="1" applyBorder="1" applyAlignment="1">
      <alignment vertical="top"/>
    </xf>
    <xf numFmtId="170" fontId="35" fillId="3" borderId="21" xfId="6" applyNumberFormat="1" applyFont="1" applyFill="1" applyBorder="1" applyAlignment="1">
      <alignment vertical="top"/>
    </xf>
    <xf numFmtId="171" fontId="35" fillId="3" borderId="7" xfId="6" applyNumberFormat="1" applyFont="1" applyFill="1" applyBorder="1" applyAlignment="1">
      <alignment vertical="top"/>
    </xf>
    <xf numFmtId="0" fontId="11" fillId="6" borderId="14" xfId="0" applyFont="1" applyFill="1" applyBorder="1" applyAlignment="1">
      <alignment horizontal="right"/>
    </xf>
    <xf numFmtId="0" fontId="0" fillId="3" borderId="0" xfId="0" applyFill="1" applyBorder="1" applyAlignment="1">
      <alignment vertical="center"/>
    </xf>
    <xf numFmtId="167" fontId="7" fillId="3" borderId="5" xfId="0" applyNumberFormat="1" applyFont="1" applyFill="1" applyBorder="1"/>
    <xf numFmtId="0" fontId="7" fillId="3" borderId="20" xfId="0" applyFont="1" applyFill="1" applyBorder="1"/>
    <xf numFmtId="1" fontId="7" fillId="3" borderId="3" xfId="0" applyNumberFormat="1" applyFont="1" applyFill="1" applyBorder="1"/>
    <xf numFmtId="0" fontId="11" fillId="6" borderId="25" xfId="0" applyFont="1" applyFill="1" applyBorder="1" applyAlignment="1">
      <alignment horizontal="right"/>
    </xf>
    <xf numFmtId="0" fontId="11" fillId="6" borderId="26" xfId="0" applyFont="1" applyFill="1" applyBorder="1" applyAlignment="1">
      <alignment horizontal="right"/>
    </xf>
    <xf numFmtId="0" fontId="15" fillId="3" borderId="48" xfId="7" applyFont="1" applyFill="1" applyBorder="1" applyAlignment="1">
      <alignment horizontal="left" vertical="top"/>
    </xf>
    <xf numFmtId="172" fontId="15" fillId="3" borderId="49" xfId="8" applyNumberFormat="1" applyFont="1" applyFill="1" applyBorder="1" applyAlignment="1">
      <alignment horizontal="right" vertical="top"/>
    </xf>
    <xf numFmtId="169" fontId="15" fillId="3" borderId="49" xfId="9" applyNumberFormat="1" applyFont="1" applyFill="1" applyBorder="1" applyAlignment="1">
      <alignment horizontal="right" vertical="top"/>
    </xf>
    <xf numFmtId="170" fontId="15" fillId="3" borderId="49" xfId="10" applyNumberFormat="1" applyFont="1" applyFill="1" applyBorder="1" applyAlignment="1">
      <alignment horizontal="right" vertical="top"/>
    </xf>
    <xf numFmtId="169" fontId="15" fillId="3" borderId="50" xfId="9" applyNumberFormat="1" applyFont="1" applyFill="1" applyBorder="1" applyAlignment="1">
      <alignment horizontal="right" vertical="top"/>
    </xf>
    <xf numFmtId="0" fontId="15" fillId="3" borderId="4" xfId="11" applyFont="1" applyFill="1" applyBorder="1" applyAlignment="1">
      <alignment horizontal="left" vertical="top"/>
    </xf>
    <xf numFmtId="172" fontId="15" fillId="3" borderId="0" xfId="12" applyNumberFormat="1" applyFont="1" applyFill="1" applyBorder="1" applyAlignment="1">
      <alignment horizontal="right" vertical="top"/>
    </xf>
    <xf numFmtId="169" fontId="15" fillId="3" borderId="0" xfId="13" applyNumberFormat="1" applyFont="1" applyFill="1" applyBorder="1" applyAlignment="1">
      <alignment horizontal="right" vertical="top"/>
    </xf>
    <xf numFmtId="169" fontId="15" fillId="3" borderId="5" xfId="13" applyNumberFormat="1" applyFont="1" applyFill="1" applyBorder="1" applyAlignment="1">
      <alignment horizontal="right" vertical="top"/>
    </xf>
    <xf numFmtId="0" fontId="15" fillId="3" borderId="2" xfId="14" applyFont="1" applyFill="1" applyBorder="1" applyAlignment="1">
      <alignment horizontal="left" vertical="top" wrapText="1"/>
    </xf>
    <xf numFmtId="172" fontId="15" fillId="3" borderId="20" xfId="15" applyNumberFormat="1" applyFont="1" applyFill="1" applyBorder="1" applyAlignment="1">
      <alignment horizontal="right" vertical="top"/>
    </xf>
    <xf numFmtId="169" fontId="15" fillId="3" borderId="20" xfId="16" applyNumberFormat="1" applyFont="1" applyFill="1" applyBorder="1" applyAlignment="1">
      <alignment horizontal="right" vertical="top"/>
    </xf>
    <xf numFmtId="170" fontId="15" fillId="3" borderId="20" xfId="17" applyNumberFormat="1" applyFont="1" applyFill="1" applyBorder="1" applyAlignment="1">
      <alignment horizontal="right" vertical="top"/>
    </xf>
    <xf numFmtId="169" fontId="15" fillId="3" borderId="3" xfId="16" applyNumberFormat="1" applyFont="1" applyFill="1" applyBorder="1" applyAlignment="1">
      <alignment horizontal="right" vertical="top"/>
    </xf>
    <xf numFmtId="0" fontId="14" fillId="8" borderId="2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169" fontId="15" fillId="3" borderId="0" xfId="9" applyNumberFormat="1" applyFont="1" applyFill="1" applyBorder="1" applyAlignment="1">
      <alignment horizontal="center"/>
    </xf>
    <xf numFmtId="169" fontId="15" fillId="3" borderId="0" xfId="13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/>
    </xf>
    <xf numFmtId="169" fontId="15" fillId="3" borderId="21" xfId="13" applyNumberFormat="1" applyFont="1" applyFill="1" applyBorder="1" applyAlignment="1">
      <alignment horizontal="center"/>
    </xf>
    <xf numFmtId="0" fontId="15" fillId="9" borderId="7" xfId="0" applyFont="1" applyFill="1" applyBorder="1" applyAlignment="1">
      <alignment horizontal="center"/>
    </xf>
    <xf numFmtId="0" fontId="0" fillId="19" borderId="16" xfId="0" applyFill="1" applyBorder="1"/>
    <xf numFmtId="0" fontId="14" fillId="9" borderId="6" xfId="0" applyFont="1" applyFill="1" applyBorder="1" applyAlignment="1">
      <alignment horizontal="center"/>
    </xf>
    <xf numFmtId="169" fontId="15" fillId="3" borderId="21" xfId="16" applyNumberFormat="1" applyFont="1" applyFill="1" applyBorder="1" applyAlignment="1">
      <alignment horizontal="center"/>
    </xf>
    <xf numFmtId="0" fontId="4" fillId="6" borderId="41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169" fontId="32" fillId="3" borderId="0" xfId="9" applyNumberFormat="1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right"/>
    </xf>
    <xf numFmtId="169" fontId="32" fillId="3" borderId="0" xfId="13" applyNumberFormat="1" applyFont="1" applyFill="1" applyBorder="1" applyAlignment="1">
      <alignment horizontal="right" vertical="top"/>
    </xf>
    <xf numFmtId="169" fontId="32" fillId="3" borderId="20" xfId="16" applyNumberFormat="1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/>
    </xf>
    <xf numFmtId="0" fontId="11" fillId="6" borderId="36" xfId="0" applyFont="1" applyFill="1" applyBorder="1" applyAlignment="1">
      <alignment horizontal="center"/>
    </xf>
    <xf numFmtId="0" fontId="50" fillId="6" borderId="4" xfId="0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11" fillId="6" borderId="23" xfId="0" applyFont="1" applyFill="1" applyBorder="1" applyAlignment="1">
      <alignment horizontal="center" vertical="center"/>
    </xf>
    <xf numFmtId="169" fontId="15" fillId="3" borderId="22" xfId="9" applyNumberFormat="1" applyFont="1" applyFill="1" applyBorder="1" applyAlignment="1">
      <alignment horizontal="center" vertical="top"/>
    </xf>
    <xf numFmtId="169" fontId="15" fillId="3" borderId="10" xfId="9" applyNumberFormat="1" applyFont="1" applyFill="1" applyBorder="1" applyAlignment="1">
      <alignment horizontal="center" vertical="top"/>
    </xf>
    <xf numFmtId="169" fontId="15" fillId="3" borderId="11" xfId="9" applyNumberFormat="1" applyFont="1" applyFill="1" applyBorder="1" applyAlignment="1">
      <alignment horizontal="center" vertical="top"/>
    </xf>
    <xf numFmtId="169" fontId="15" fillId="3" borderId="4" xfId="13" applyNumberFormat="1" applyFont="1" applyFill="1" applyBorder="1" applyAlignment="1">
      <alignment horizontal="center" vertical="top"/>
    </xf>
    <xf numFmtId="169" fontId="15" fillId="3" borderId="0" xfId="13" applyNumberFormat="1" applyFont="1" applyFill="1" applyBorder="1" applyAlignment="1">
      <alignment horizontal="center" vertical="top"/>
    </xf>
    <xf numFmtId="169" fontId="15" fillId="3" borderId="5" xfId="13" applyNumberFormat="1" applyFont="1" applyFill="1" applyBorder="1" applyAlignment="1">
      <alignment horizontal="center" vertical="top"/>
    </xf>
    <xf numFmtId="169" fontId="15" fillId="3" borderId="6" xfId="13" applyNumberFormat="1" applyFont="1" applyFill="1" applyBorder="1" applyAlignment="1">
      <alignment horizontal="center" vertical="top"/>
    </xf>
    <xf numFmtId="169" fontId="15" fillId="3" borderId="21" xfId="13" applyNumberFormat="1" applyFont="1" applyFill="1" applyBorder="1" applyAlignment="1">
      <alignment horizontal="center" vertical="top"/>
    </xf>
    <xf numFmtId="169" fontId="15" fillId="3" borderId="7" xfId="13" applyNumberFormat="1" applyFont="1" applyFill="1" applyBorder="1" applyAlignment="1">
      <alignment horizontal="center" vertical="top"/>
    </xf>
    <xf numFmtId="169" fontId="15" fillId="3" borderId="2" xfId="16" applyNumberFormat="1" applyFont="1" applyFill="1" applyBorder="1" applyAlignment="1">
      <alignment horizontal="center" vertical="top"/>
    </xf>
    <xf numFmtId="169" fontId="15" fillId="3" borderId="20" xfId="16" applyNumberFormat="1" applyFont="1" applyFill="1" applyBorder="1" applyAlignment="1">
      <alignment horizontal="center" vertical="top"/>
    </xf>
    <xf numFmtId="169" fontId="15" fillId="3" borderId="3" xfId="16" applyNumberFormat="1" applyFont="1" applyFill="1" applyBorder="1" applyAlignment="1">
      <alignment horizontal="center" vertical="top"/>
    </xf>
    <xf numFmtId="0" fontId="11" fillId="6" borderId="23" xfId="0" applyFont="1" applyFill="1" applyBorder="1" applyAlignment="1">
      <alignment horizontal="center"/>
    </xf>
    <xf numFmtId="169" fontId="15" fillId="3" borderId="22" xfId="9" applyNumberFormat="1" applyFont="1" applyFill="1" applyBorder="1" applyAlignment="1">
      <alignment horizontal="center" vertical="center"/>
    </xf>
    <xf numFmtId="169" fontId="15" fillId="3" borderId="10" xfId="9" applyNumberFormat="1" applyFont="1" applyFill="1" applyBorder="1" applyAlignment="1">
      <alignment horizontal="center" vertical="center"/>
    </xf>
    <xf numFmtId="169" fontId="15" fillId="3" borderId="11" xfId="9" applyNumberFormat="1" applyFont="1" applyFill="1" applyBorder="1" applyAlignment="1">
      <alignment horizontal="center" vertical="center"/>
    </xf>
    <xf numFmtId="169" fontId="15" fillId="3" borderId="4" xfId="13" applyNumberFormat="1" applyFont="1" applyFill="1" applyBorder="1" applyAlignment="1">
      <alignment horizontal="center" vertical="center"/>
    </xf>
    <xf numFmtId="169" fontId="15" fillId="3" borderId="0" xfId="13" applyNumberFormat="1" applyFont="1" applyFill="1" applyBorder="1" applyAlignment="1">
      <alignment horizontal="center" vertical="center"/>
    </xf>
    <xf numFmtId="169" fontId="15" fillId="3" borderId="5" xfId="13" applyNumberFormat="1" applyFont="1" applyFill="1" applyBorder="1" applyAlignment="1">
      <alignment horizontal="center" vertical="center"/>
    </xf>
    <xf numFmtId="169" fontId="15" fillId="3" borderId="2" xfId="16" applyNumberFormat="1" applyFont="1" applyFill="1" applyBorder="1" applyAlignment="1">
      <alignment horizontal="center" vertical="center"/>
    </xf>
    <xf numFmtId="169" fontId="15" fillId="3" borderId="20" xfId="16" applyNumberFormat="1" applyFont="1" applyFill="1" applyBorder="1" applyAlignment="1">
      <alignment horizontal="center" vertical="center"/>
    </xf>
    <xf numFmtId="169" fontId="15" fillId="3" borderId="3" xfId="16" applyNumberFormat="1" applyFont="1" applyFill="1" applyBorder="1" applyAlignment="1">
      <alignment horizontal="center" vertical="center"/>
    </xf>
    <xf numFmtId="169" fontId="15" fillId="3" borderId="48" xfId="9" applyNumberFormat="1" applyFont="1" applyFill="1" applyBorder="1" applyAlignment="1">
      <alignment horizontal="center"/>
    </xf>
    <xf numFmtId="169" fontId="15" fillId="3" borderId="49" xfId="9" applyNumberFormat="1" applyFont="1" applyFill="1" applyBorder="1" applyAlignment="1">
      <alignment horizontal="center"/>
    </xf>
    <xf numFmtId="169" fontId="15" fillId="3" borderId="50" xfId="9" applyNumberFormat="1" applyFont="1" applyFill="1" applyBorder="1" applyAlignment="1">
      <alignment horizontal="center"/>
    </xf>
    <xf numFmtId="169" fontId="15" fillId="3" borderId="4" xfId="13" applyNumberFormat="1" applyFont="1" applyFill="1" applyBorder="1" applyAlignment="1">
      <alignment horizontal="center"/>
    </xf>
    <xf numFmtId="169" fontId="15" fillId="3" borderId="5" xfId="13" applyNumberFormat="1" applyFont="1" applyFill="1" applyBorder="1" applyAlignment="1">
      <alignment horizontal="center"/>
    </xf>
    <xf numFmtId="169" fontId="15" fillId="3" borderId="6" xfId="13" applyNumberFormat="1" applyFont="1" applyFill="1" applyBorder="1" applyAlignment="1">
      <alignment horizontal="center"/>
    </xf>
    <xf numFmtId="169" fontId="15" fillId="3" borderId="7" xfId="13" applyNumberFormat="1" applyFont="1" applyFill="1" applyBorder="1" applyAlignment="1">
      <alignment horizontal="center"/>
    </xf>
    <xf numFmtId="169" fontId="15" fillId="3" borderId="2" xfId="16" applyNumberFormat="1" applyFont="1" applyFill="1" applyBorder="1" applyAlignment="1">
      <alignment horizontal="center"/>
    </xf>
    <xf numFmtId="169" fontId="15" fillId="3" borderId="20" xfId="16" applyNumberFormat="1" applyFont="1" applyFill="1" applyBorder="1" applyAlignment="1">
      <alignment horizontal="center"/>
    </xf>
    <xf numFmtId="169" fontId="15" fillId="3" borderId="3" xfId="16" applyNumberFormat="1" applyFont="1" applyFill="1" applyBorder="1" applyAlignment="1">
      <alignment horizontal="center"/>
    </xf>
    <xf numFmtId="0" fontId="11" fillId="6" borderId="41" xfId="0" applyFont="1" applyFill="1" applyBorder="1" applyAlignment="1">
      <alignment horizontal="left"/>
    </xf>
    <xf numFmtId="0" fontId="11" fillId="6" borderId="14" xfId="0" applyFont="1" applyFill="1" applyBorder="1" applyAlignment="1">
      <alignment horizontal="center" vertical="center"/>
    </xf>
    <xf numFmtId="0" fontId="11" fillId="6" borderId="4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/>
    </xf>
    <xf numFmtId="0" fontId="11" fillId="6" borderId="41" xfId="0" applyFont="1" applyFill="1" applyBorder="1" applyAlignment="1">
      <alignment horizontal="right"/>
    </xf>
    <xf numFmtId="0" fontId="11" fillId="6" borderId="42" xfId="0" applyFont="1" applyFill="1" applyBorder="1" applyAlignment="1">
      <alignment horizontal="right"/>
    </xf>
    <xf numFmtId="0" fontId="11" fillId="6" borderId="4" xfId="0" applyFont="1" applyFill="1" applyBorder="1" applyAlignment="1">
      <alignment vertical="center"/>
    </xf>
    <xf numFmtId="169" fontId="15" fillId="3" borderId="0" xfId="9" applyNumberFormat="1" applyFont="1" applyFill="1" applyBorder="1" applyAlignment="1">
      <alignment horizontal="right" vertical="center"/>
    </xf>
    <xf numFmtId="170" fontId="15" fillId="3" borderId="0" xfId="10" applyNumberFormat="1" applyFont="1" applyFill="1" applyBorder="1" applyAlignment="1">
      <alignment horizontal="right" vertical="center"/>
    </xf>
    <xf numFmtId="0" fontId="7" fillId="11" borderId="5" xfId="0" applyFont="1" applyFill="1" applyBorder="1" applyAlignment="1">
      <alignment horizontal="right" vertical="center"/>
    </xf>
    <xf numFmtId="169" fontId="15" fillId="3" borderId="0" xfId="13" applyNumberFormat="1" applyFont="1" applyFill="1" applyBorder="1" applyAlignment="1">
      <alignment horizontal="right" vertical="center"/>
    </xf>
    <xf numFmtId="169" fontId="15" fillId="3" borderId="21" xfId="16" applyNumberFormat="1" applyFont="1" applyFill="1" applyBorder="1" applyAlignment="1">
      <alignment horizontal="right" vertical="center"/>
    </xf>
    <xf numFmtId="170" fontId="15" fillId="3" borderId="21" xfId="17" applyNumberFormat="1" applyFont="1" applyFill="1" applyBorder="1" applyAlignment="1">
      <alignment horizontal="right" vertical="center"/>
    </xf>
    <xf numFmtId="0" fontId="7" fillId="11" borderId="7" xfId="0" applyFont="1" applyFill="1" applyBorder="1" applyAlignment="1">
      <alignment horizontal="right" vertical="center"/>
    </xf>
    <xf numFmtId="3" fontId="11" fillId="6" borderId="41" xfId="0" applyNumberFormat="1" applyFont="1" applyFill="1" applyBorder="1" applyAlignment="1">
      <alignment horizontal="right"/>
    </xf>
    <xf numFmtId="3" fontId="11" fillId="6" borderId="42" xfId="0" applyNumberFormat="1" applyFont="1" applyFill="1" applyBorder="1" applyAlignment="1">
      <alignment horizontal="right" vertical="center"/>
    </xf>
    <xf numFmtId="0" fontId="50" fillId="6" borderId="4" xfId="0" applyFont="1" applyFill="1" applyBorder="1"/>
    <xf numFmtId="3" fontId="7" fillId="3" borderId="5" xfId="0" applyNumberFormat="1" applyFont="1" applyFill="1" applyBorder="1" applyAlignment="1">
      <alignment horizontal="right"/>
    </xf>
    <xf numFmtId="170" fontId="15" fillId="3" borderId="0" xfId="18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right"/>
    </xf>
    <xf numFmtId="0" fontId="32" fillId="6" borderId="51" xfId="19" applyFont="1" applyFill="1" applyBorder="1" applyAlignment="1">
      <alignment horizontal="left" vertical="center" wrapText="1"/>
    </xf>
    <xf numFmtId="0" fontId="32" fillId="6" borderId="52" xfId="20" applyFont="1" applyFill="1" applyBorder="1" applyAlignment="1">
      <alignment horizontal="center" wrapText="1"/>
    </xf>
    <xf numFmtId="0" fontId="32" fillId="6" borderId="53" xfId="20" applyFont="1" applyFill="1" applyBorder="1" applyAlignment="1">
      <alignment horizontal="center" wrapText="1"/>
    </xf>
    <xf numFmtId="0" fontId="32" fillId="6" borderId="54" xfId="21" applyFont="1" applyFill="1" applyBorder="1" applyAlignment="1">
      <alignment horizontal="left" vertical="top" wrapText="1"/>
    </xf>
    <xf numFmtId="169" fontId="32" fillId="3" borderId="49" xfId="9" applyNumberFormat="1" applyFont="1" applyFill="1" applyBorder="1" applyAlignment="1">
      <alignment horizontal="center" vertical="top"/>
    </xf>
    <xf numFmtId="169" fontId="32" fillId="3" borderId="55" xfId="9" applyNumberFormat="1" applyFont="1" applyFill="1" applyBorder="1" applyAlignment="1">
      <alignment horizontal="center" vertical="top"/>
    </xf>
    <xf numFmtId="0" fontId="32" fillId="6" borderId="56" xfId="22" applyFont="1" applyFill="1" applyBorder="1" applyAlignment="1">
      <alignment horizontal="left" vertical="top" wrapText="1"/>
    </xf>
    <xf numFmtId="169" fontId="32" fillId="3" borderId="0" xfId="13" applyNumberFormat="1" applyFont="1" applyFill="1" applyBorder="1" applyAlignment="1">
      <alignment horizontal="center" vertical="top"/>
    </xf>
    <xf numFmtId="169" fontId="32" fillId="3" borderId="57" xfId="13" applyNumberFormat="1" applyFont="1" applyFill="1" applyBorder="1" applyAlignment="1">
      <alignment horizontal="center" vertical="top"/>
    </xf>
    <xf numFmtId="0" fontId="32" fillId="6" borderId="58" xfId="22" applyFont="1" applyFill="1" applyBorder="1" applyAlignment="1">
      <alignment horizontal="left" vertical="top" wrapText="1"/>
    </xf>
    <xf numFmtId="169" fontId="32" fillId="3" borderId="59" xfId="13" applyNumberFormat="1" applyFont="1" applyFill="1" applyBorder="1" applyAlignment="1">
      <alignment horizontal="center" vertical="top"/>
    </xf>
    <xf numFmtId="169" fontId="32" fillId="3" borderId="60" xfId="13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 indent="9"/>
    </xf>
    <xf numFmtId="0" fontId="5" fillId="6" borderId="61" xfId="0" applyFont="1" applyFill="1" applyBorder="1"/>
    <xf numFmtId="0" fontId="16" fillId="6" borderId="24" xfId="23" applyFont="1" applyFill="1" applyBorder="1" applyAlignment="1">
      <alignment horizontal="center"/>
    </xf>
    <xf numFmtId="0" fontId="16" fillId="6" borderId="25" xfId="23" applyFont="1" applyFill="1" applyBorder="1" applyAlignment="1">
      <alignment horizontal="center"/>
    </xf>
    <xf numFmtId="0" fontId="16" fillId="6" borderId="25" xfId="23" applyFont="1" applyFill="1" applyBorder="1" applyAlignment="1">
      <alignment horizontal="center" wrapText="1"/>
    </xf>
    <xf numFmtId="0" fontId="16" fillId="6" borderId="62" xfId="23" applyFont="1" applyFill="1" applyBorder="1" applyAlignment="1">
      <alignment horizontal="center"/>
    </xf>
    <xf numFmtId="0" fontId="5" fillId="6" borderId="12" xfId="0" applyFont="1" applyFill="1" applyBorder="1"/>
    <xf numFmtId="166" fontId="5" fillId="3" borderId="4" xfId="1" applyNumberFormat="1" applyFont="1" applyFill="1" applyBorder="1" applyAlignment="1">
      <alignment vertical="center"/>
    </xf>
    <xf numFmtId="166" fontId="5" fillId="3" borderId="0" xfId="1" applyNumberFormat="1" applyFont="1" applyFill="1" applyBorder="1" applyAlignment="1">
      <alignment vertical="center"/>
    </xf>
    <xf numFmtId="168" fontId="5" fillId="3" borderId="5" xfId="1" applyNumberFormat="1" applyFont="1" applyFill="1" applyBorder="1" applyAlignment="1">
      <alignment vertical="center"/>
    </xf>
    <xf numFmtId="0" fontId="5" fillId="6" borderId="16" xfId="0" applyFont="1" applyFill="1" applyBorder="1"/>
    <xf numFmtId="166" fontId="5" fillId="3" borderId="6" xfId="0" applyNumberFormat="1" applyFont="1" applyFill="1" applyBorder="1" applyAlignment="1">
      <alignment vertical="center"/>
    </xf>
    <xf numFmtId="166" fontId="5" fillId="3" borderId="21" xfId="0" applyNumberFormat="1" applyFont="1" applyFill="1" applyBorder="1" applyAlignment="1">
      <alignment vertical="center"/>
    </xf>
    <xf numFmtId="168" fontId="5" fillId="3" borderId="7" xfId="1" applyNumberFormat="1" applyFont="1" applyFill="1" applyBorder="1" applyAlignment="1">
      <alignment vertical="center"/>
    </xf>
    <xf numFmtId="0" fontId="4" fillId="6" borderId="41" xfId="0" applyFont="1" applyFill="1" applyBorder="1"/>
    <xf numFmtId="0" fontId="5" fillId="6" borderId="42" xfId="0" applyFont="1" applyFill="1" applyBorder="1"/>
    <xf numFmtId="0" fontId="11" fillId="6" borderId="4" xfId="0" applyFont="1" applyFill="1" applyBorder="1" applyAlignment="1">
      <alignment horizontal="left"/>
    </xf>
    <xf numFmtId="173" fontId="15" fillId="3" borderId="12" xfId="24" applyNumberFormat="1" applyFont="1" applyFill="1" applyBorder="1" applyAlignment="1">
      <alignment horizontal="center" vertical="center"/>
    </xf>
    <xf numFmtId="173" fontId="15" fillId="3" borderId="12" xfId="25" applyNumberFormat="1" applyFont="1" applyFill="1" applyBorder="1" applyAlignment="1">
      <alignment horizontal="center" vertical="center"/>
    </xf>
    <xf numFmtId="173" fontId="15" fillId="3" borderId="16" xfId="26" applyNumberFormat="1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right" vertical="center"/>
    </xf>
    <xf numFmtId="0" fontId="32" fillId="6" borderId="9" xfId="21" applyFont="1" applyFill="1" applyBorder="1" applyAlignment="1">
      <alignment horizontal="left" vertical="center" wrapText="1"/>
    </xf>
    <xf numFmtId="170" fontId="32" fillId="3" borderId="10" xfId="24" applyNumberFormat="1" applyFont="1" applyFill="1" applyBorder="1" applyAlignment="1">
      <alignment horizontal="center" vertical="center"/>
    </xf>
    <xf numFmtId="170" fontId="32" fillId="3" borderId="11" xfId="24" applyNumberFormat="1" applyFont="1" applyFill="1" applyBorder="1" applyAlignment="1">
      <alignment horizontal="center" vertical="center"/>
    </xf>
    <xf numFmtId="0" fontId="32" fillId="6" borderId="12" xfId="22" applyFont="1" applyFill="1" applyBorder="1" applyAlignment="1">
      <alignment horizontal="left" vertical="center" wrapText="1"/>
    </xf>
    <xf numFmtId="170" fontId="32" fillId="3" borderId="0" xfId="25" applyNumberFormat="1" applyFont="1" applyFill="1" applyBorder="1" applyAlignment="1">
      <alignment horizontal="center" vertical="center"/>
    </xf>
    <xf numFmtId="170" fontId="32" fillId="3" borderId="5" xfId="25" applyNumberFormat="1" applyFont="1" applyFill="1" applyBorder="1" applyAlignment="1">
      <alignment horizontal="center" vertical="center"/>
    </xf>
    <xf numFmtId="170" fontId="32" fillId="3" borderId="0" xfId="27" applyNumberFormat="1" applyFont="1" applyFill="1" applyBorder="1" applyAlignment="1">
      <alignment horizontal="center" vertical="center"/>
    </xf>
    <xf numFmtId="167" fontId="32" fillId="3" borderId="0" xfId="27" applyNumberFormat="1" applyFont="1" applyFill="1" applyBorder="1" applyAlignment="1">
      <alignment horizontal="center" vertical="center"/>
    </xf>
    <xf numFmtId="167" fontId="32" fillId="3" borderId="0" xfId="25" applyNumberFormat="1" applyFont="1" applyFill="1" applyBorder="1" applyAlignment="1">
      <alignment horizontal="center" vertical="center"/>
    </xf>
    <xf numFmtId="167" fontId="32" fillId="3" borderId="5" xfId="25" applyNumberFormat="1" applyFont="1" applyFill="1" applyBorder="1" applyAlignment="1">
      <alignment horizontal="center" vertical="center"/>
    </xf>
    <xf numFmtId="167" fontId="32" fillId="3" borderId="0" xfId="28" applyNumberFormat="1" applyFont="1" applyFill="1" applyBorder="1" applyAlignment="1">
      <alignment horizontal="center" vertical="center"/>
    </xf>
    <xf numFmtId="167" fontId="32" fillId="3" borderId="5" xfId="28" applyNumberFormat="1" applyFont="1" applyFill="1" applyBorder="1" applyAlignment="1">
      <alignment horizontal="center" vertical="center"/>
    </xf>
    <xf numFmtId="0" fontId="32" fillId="6" borderId="16" xfId="14" applyFont="1" applyFill="1" applyBorder="1" applyAlignment="1">
      <alignment horizontal="left" vertical="center" wrapText="1"/>
    </xf>
    <xf numFmtId="167" fontId="32" fillId="3" borderId="21" xfId="29" applyNumberFormat="1" applyFont="1" applyFill="1" applyBorder="1" applyAlignment="1">
      <alignment horizontal="center" vertical="center"/>
    </xf>
    <xf numFmtId="167" fontId="32" fillId="3" borderId="21" xfId="26" applyNumberFormat="1" applyFont="1" applyFill="1" applyBorder="1" applyAlignment="1">
      <alignment horizontal="center" vertical="center"/>
    </xf>
    <xf numFmtId="167" fontId="32" fillId="3" borderId="7" xfId="26" applyNumberFormat="1" applyFont="1" applyFill="1" applyBorder="1" applyAlignment="1">
      <alignment horizontal="center" vertical="center"/>
    </xf>
    <xf numFmtId="0" fontId="1" fillId="6" borderId="64" xfId="0" applyFont="1" applyFill="1" applyBorder="1"/>
    <xf numFmtId="0" fontId="51" fillId="6" borderId="36" xfId="23" applyFont="1" applyFill="1" applyBorder="1" applyAlignment="1">
      <alignment horizontal="center"/>
    </xf>
    <xf numFmtId="0" fontId="51" fillId="6" borderId="43" xfId="23" applyFont="1" applyFill="1" applyBorder="1" applyAlignment="1">
      <alignment horizontal="center" wrapText="1"/>
    </xf>
    <xf numFmtId="0" fontId="28" fillId="6" borderId="12" xfId="0" applyFont="1" applyFill="1" applyBorder="1"/>
    <xf numFmtId="166" fontId="28" fillId="3" borderId="4" xfId="1" applyNumberFormat="1" applyFont="1" applyFill="1" applyBorder="1" applyAlignment="1">
      <alignment horizontal="left" vertical="center"/>
    </xf>
    <xf numFmtId="166" fontId="28" fillId="3" borderId="0" xfId="1" applyNumberFormat="1" applyFont="1" applyFill="1" applyBorder="1" applyAlignment="1">
      <alignment horizontal="left" vertical="center"/>
    </xf>
    <xf numFmtId="166" fontId="28" fillId="3" borderId="5" xfId="1" applyNumberFormat="1" applyFont="1" applyFill="1" applyBorder="1" applyAlignment="1">
      <alignment horizontal="left" vertical="center"/>
    </xf>
    <xf numFmtId="0" fontId="28" fillId="6" borderId="16" xfId="0" applyFont="1" applyFill="1" applyBorder="1"/>
    <xf numFmtId="166" fontId="28" fillId="3" borderId="6" xfId="1" applyNumberFormat="1" applyFont="1" applyFill="1" applyBorder="1" applyAlignment="1">
      <alignment horizontal="left" vertical="center"/>
    </xf>
    <xf numFmtId="166" fontId="28" fillId="3" borderId="21" xfId="1" applyNumberFormat="1" applyFont="1" applyFill="1" applyBorder="1" applyAlignment="1">
      <alignment horizontal="left" vertical="center"/>
    </xf>
    <xf numFmtId="166" fontId="28" fillId="3" borderId="7" xfId="1" applyNumberFormat="1" applyFont="1" applyFill="1" applyBorder="1" applyAlignment="1">
      <alignment horizontal="left" vertical="center"/>
    </xf>
    <xf numFmtId="0" fontId="28" fillId="3" borderId="0" xfId="0" applyFont="1" applyFill="1"/>
    <xf numFmtId="0" fontId="4" fillId="6" borderId="1" xfId="0" applyFont="1" applyFill="1" applyBorder="1"/>
    <xf numFmtId="0" fontId="16" fillId="6" borderId="2" xfId="23" applyFont="1" applyFill="1" applyBorder="1" applyAlignment="1">
      <alignment horizontal="center"/>
    </xf>
    <xf numFmtId="0" fontId="16" fillId="6" borderId="20" xfId="23" applyFont="1" applyFill="1" applyBorder="1" applyAlignment="1">
      <alignment horizontal="center"/>
    </xf>
    <xf numFmtId="0" fontId="16" fillId="6" borderId="20" xfId="23" applyFont="1" applyFill="1" applyBorder="1" applyAlignment="1">
      <alignment horizontal="center" wrapText="1"/>
    </xf>
    <xf numFmtId="0" fontId="16" fillId="6" borderId="3" xfId="23" applyFont="1" applyFill="1" applyBorder="1" applyAlignment="1">
      <alignment horizontal="center"/>
    </xf>
    <xf numFmtId="166" fontId="5" fillId="3" borderId="4" xfId="1" applyNumberFormat="1" applyFont="1" applyFill="1" applyBorder="1"/>
    <xf numFmtId="166" fontId="5" fillId="3" borderId="0" xfId="1" applyNumberFormat="1" applyFont="1" applyFill="1" applyBorder="1"/>
    <xf numFmtId="168" fontId="5" fillId="3" borderId="5" xfId="1" applyNumberFormat="1" applyFont="1" applyFill="1" applyBorder="1"/>
    <xf numFmtId="0" fontId="5" fillId="6" borderId="6" xfId="0" applyFont="1" applyFill="1" applyBorder="1"/>
    <xf numFmtId="166" fontId="5" fillId="3" borderId="6" xfId="1" applyNumberFormat="1" applyFont="1" applyFill="1" applyBorder="1"/>
    <xf numFmtId="166" fontId="5" fillId="3" borderId="21" xfId="1" applyNumberFormat="1" applyFont="1" applyFill="1" applyBorder="1"/>
    <xf numFmtId="168" fontId="5" fillId="3" borderId="7" xfId="1" applyNumberFormat="1" applyFont="1" applyFill="1" applyBorder="1"/>
    <xf numFmtId="166" fontId="4" fillId="3" borderId="0" xfId="0" applyNumberFormat="1" applyFont="1" applyFill="1"/>
    <xf numFmtId="166" fontId="4" fillId="3" borderId="0" xfId="1" applyNumberFormat="1" applyFont="1" applyFill="1"/>
    <xf numFmtId="0" fontId="3" fillId="6" borderId="9" xfId="0" applyFont="1" applyFill="1" applyBorder="1"/>
    <xf numFmtId="0" fontId="14" fillId="8" borderId="17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4" fillId="8" borderId="19" xfId="0" applyFont="1" applyFill="1" applyBorder="1" applyAlignment="1">
      <alignment horizontal="right" vertical="center" wrapText="1"/>
    </xf>
    <xf numFmtId="0" fontId="15" fillId="9" borderId="5" xfId="0" applyFont="1" applyFill="1" applyBorder="1" applyAlignment="1">
      <alignment horizontal="right" vertical="center"/>
    </xf>
    <xf numFmtId="0" fontId="14" fillId="8" borderId="2" xfId="0" applyFont="1" applyFill="1" applyBorder="1"/>
    <xf numFmtId="0" fontId="15" fillId="9" borderId="3" xfId="0" applyFont="1" applyFill="1" applyBorder="1" applyAlignment="1">
      <alignment horizontal="right" vertical="center"/>
    </xf>
    <xf numFmtId="0" fontId="4" fillId="6" borderId="35" xfId="0" applyFont="1" applyFill="1" applyBorder="1" applyAlignment="1">
      <alignment horizontal="left" vertical="center"/>
    </xf>
    <xf numFmtId="0" fontId="37" fillId="8" borderId="17" xfId="0" applyFont="1" applyFill="1" applyBorder="1" applyAlignment="1">
      <alignment horizontal="center" textRotation="90" wrapText="1"/>
    </xf>
    <xf numFmtId="0" fontId="37" fillId="8" borderId="18" xfId="0" applyFont="1" applyFill="1" applyBorder="1" applyAlignment="1">
      <alignment horizontal="center" textRotation="90" wrapText="1"/>
    </xf>
    <xf numFmtId="0" fontId="37" fillId="8" borderId="19" xfId="0" applyFont="1" applyFill="1" applyBorder="1" applyAlignment="1">
      <alignment horizontal="center" textRotation="90" wrapText="1"/>
    </xf>
    <xf numFmtId="0" fontId="12" fillId="6" borderId="22" xfId="0" applyFont="1" applyFill="1" applyBorder="1" applyAlignment="1">
      <alignment horizontal="center"/>
    </xf>
    <xf numFmtId="169" fontId="52" fillId="3" borderId="0" xfId="9" applyNumberFormat="1" applyFont="1" applyFill="1" applyBorder="1" applyAlignment="1">
      <alignment horizontal="center"/>
    </xf>
    <xf numFmtId="0" fontId="52" fillId="9" borderId="5" xfId="0" applyFont="1" applyFill="1" applyBorder="1" applyAlignment="1">
      <alignment horizontal="right" vertical="center"/>
    </xf>
    <xf numFmtId="0" fontId="53" fillId="3" borderId="0" xfId="0" applyFont="1" applyFill="1"/>
    <xf numFmtId="0" fontId="12" fillId="6" borderId="4" xfId="0" applyFont="1" applyFill="1" applyBorder="1" applyAlignment="1">
      <alignment horizontal="center"/>
    </xf>
    <xf numFmtId="169" fontId="52" fillId="3" borderId="0" xfId="13" applyNumberFormat="1" applyFont="1" applyFill="1" applyBorder="1" applyAlignment="1">
      <alignment horizontal="center"/>
    </xf>
    <xf numFmtId="169" fontId="52" fillId="3" borderId="21" xfId="13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169" fontId="52" fillId="3" borderId="20" xfId="16" applyNumberFormat="1" applyFont="1" applyFill="1" applyBorder="1" applyAlignment="1">
      <alignment horizontal="center"/>
    </xf>
    <xf numFmtId="0" fontId="52" fillId="9" borderId="3" xfId="0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6" borderId="4" xfId="0" applyFont="1" applyFill="1" applyBorder="1"/>
    <xf numFmtId="168" fontId="15" fillId="3" borderId="4" xfId="1" applyNumberFormat="1" applyFont="1" applyFill="1" applyBorder="1" applyAlignment="1">
      <alignment horizontal="left"/>
    </xf>
    <xf numFmtId="169" fontId="15" fillId="3" borderId="7" xfId="16" applyNumberFormat="1" applyFont="1" applyFill="1" applyBorder="1" applyAlignment="1">
      <alignment horizontal="center"/>
    </xf>
    <xf numFmtId="0" fontId="37" fillId="6" borderId="65" xfId="19" applyFont="1" applyFill="1" applyBorder="1" applyAlignment="1">
      <alignment horizontal="left" vertical="center" wrapText="1"/>
    </xf>
    <xf numFmtId="0" fontId="32" fillId="6" borderId="37" xfId="30" applyFont="1" applyFill="1" applyBorder="1" applyAlignment="1">
      <alignment horizontal="center"/>
    </xf>
    <xf numFmtId="0" fontId="32" fillId="6" borderId="38" xfId="30" applyFont="1" applyFill="1" applyBorder="1" applyAlignment="1">
      <alignment horizontal="center"/>
    </xf>
    <xf numFmtId="0" fontId="32" fillId="6" borderId="66" xfId="30" applyFont="1" applyFill="1" applyBorder="1" applyAlignment="1">
      <alignment horizontal="center"/>
    </xf>
    <xf numFmtId="0" fontId="37" fillId="6" borderId="12" xfId="19" applyFont="1" applyFill="1" applyBorder="1" applyAlignment="1">
      <alignment horizontal="left" vertical="center" wrapText="1"/>
    </xf>
    <xf numFmtId="169" fontId="27" fillId="3" borderId="4" xfId="31" applyNumberFormat="1" applyFont="1" applyFill="1" applyBorder="1" applyAlignment="1">
      <alignment horizontal="right" vertical="center"/>
    </xf>
    <xf numFmtId="169" fontId="27" fillId="3" borderId="0" xfId="31" applyNumberFormat="1" applyFont="1" applyFill="1" applyBorder="1" applyAlignment="1">
      <alignment horizontal="right" vertical="center"/>
    </xf>
    <xf numFmtId="169" fontId="27" fillId="3" borderId="40" xfId="31" applyNumberFormat="1" applyFont="1" applyFill="1" applyBorder="1" applyAlignment="1">
      <alignment horizontal="right" vertical="center"/>
    </xf>
    <xf numFmtId="0" fontId="37" fillId="6" borderId="16" xfId="19" applyFont="1" applyFill="1" applyBorder="1" applyAlignment="1">
      <alignment horizontal="left" vertical="center" wrapText="1"/>
    </xf>
    <xf numFmtId="169" fontId="27" fillId="3" borderId="6" xfId="31" applyNumberFormat="1" applyFont="1" applyFill="1" applyBorder="1" applyAlignment="1">
      <alignment horizontal="right" vertical="center"/>
    </xf>
    <xf numFmtId="169" fontId="27" fillId="3" borderId="21" xfId="31" applyNumberFormat="1" applyFont="1" applyFill="1" applyBorder="1" applyAlignment="1">
      <alignment horizontal="right" vertical="center"/>
    </xf>
    <xf numFmtId="169" fontId="27" fillId="3" borderId="67" xfId="31" applyNumberFormat="1" applyFont="1" applyFill="1" applyBorder="1" applyAlignment="1">
      <alignment horizontal="right" vertical="center"/>
    </xf>
    <xf numFmtId="0" fontId="11" fillId="6" borderId="9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16" borderId="0" xfId="0" applyFont="1" applyFill="1" applyBorder="1" applyAlignment="1">
      <alignment horizontal="center"/>
    </xf>
    <xf numFmtId="169" fontId="15" fillId="3" borderId="12" xfId="9" applyNumberFormat="1" applyFont="1" applyFill="1" applyBorder="1" applyAlignment="1">
      <alignment horizontal="center"/>
    </xf>
    <xf numFmtId="169" fontId="15" fillId="3" borderId="12" xfId="13" applyNumberFormat="1" applyFont="1" applyFill="1" applyBorder="1" applyAlignment="1">
      <alignment horizontal="center"/>
    </xf>
    <xf numFmtId="0" fontId="11" fillId="16" borderId="21" xfId="0" applyFont="1" applyFill="1" applyBorder="1"/>
    <xf numFmtId="169" fontId="15" fillId="3" borderId="16" xfId="16" applyNumberFormat="1" applyFont="1" applyFill="1" applyBorder="1" applyAlignment="1">
      <alignment horizontal="center"/>
    </xf>
    <xf numFmtId="0" fontId="3" fillId="6" borderId="68" xfId="0" applyFont="1" applyFill="1" applyBorder="1"/>
    <xf numFmtId="0" fontId="3" fillId="6" borderId="69" xfId="0" applyFont="1" applyFill="1" applyBorder="1"/>
    <xf numFmtId="0" fontId="14" fillId="8" borderId="14" xfId="0" applyFont="1" applyFill="1" applyBorder="1" applyAlignment="1">
      <alignment vertical="center" wrapText="1"/>
    </xf>
    <xf numFmtId="0" fontId="11" fillId="6" borderId="42" xfId="0" applyFont="1" applyFill="1" applyBorder="1" applyAlignment="1">
      <alignment vertical="center" wrapText="1"/>
    </xf>
    <xf numFmtId="169" fontId="15" fillId="3" borderId="0" xfId="9" applyNumberFormat="1" applyFont="1" applyFill="1" applyBorder="1" applyAlignment="1">
      <alignment horizontal="center" vertical="center"/>
    </xf>
    <xf numFmtId="170" fontId="15" fillId="3" borderId="0" xfId="10" applyNumberFormat="1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vertical="center"/>
    </xf>
    <xf numFmtId="170" fontId="15" fillId="3" borderId="20" xfId="17" applyNumberFormat="1" applyFont="1" applyFill="1" applyBorder="1" applyAlignment="1">
      <alignment horizontal="center" vertical="center"/>
    </xf>
    <xf numFmtId="0" fontId="32" fillId="3" borderId="10" xfId="0" applyFont="1" applyFill="1" applyBorder="1"/>
    <xf numFmtId="0" fontId="37" fillId="6" borderId="9" xfId="19" applyFont="1" applyFill="1" applyBorder="1" applyAlignment="1">
      <alignment horizontal="left" vertical="center" wrapText="1"/>
    </xf>
    <xf numFmtId="0" fontId="37" fillId="6" borderId="70" xfId="30" applyFont="1" applyFill="1" applyBorder="1" applyAlignment="1">
      <alignment horizontal="center"/>
    </xf>
    <xf numFmtId="0" fontId="37" fillId="6" borderId="71" xfId="30" applyFont="1" applyFill="1" applyBorder="1" applyAlignment="1">
      <alignment horizontal="center"/>
    </xf>
    <xf numFmtId="0" fontId="37" fillId="6" borderId="72" xfId="21" applyFont="1" applyFill="1" applyBorder="1" applyAlignment="1">
      <alignment horizontal="left" vertical="top" wrapText="1"/>
    </xf>
    <xf numFmtId="169" fontId="32" fillId="3" borderId="48" xfId="9" applyNumberFormat="1" applyFont="1" applyFill="1" applyBorder="1" applyAlignment="1">
      <alignment horizontal="center"/>
    </xf>
    <xf numFmtId="169" fontId="32" fillId="3" borderId="49" xfId="9" applyNumberFormat="1" applyFont="1" applyFill="1" applyBorder="1" applyAlignment="1">
      <alignment horizontal="center"/>
    </xf>
    <xf numFmtId="169" fontId="32" fillId="3" borderId="50" xfId="9" applyNumberFormat="1" applyFont="1" applyFill="1" applyBorder="1" applyAlignment="1">
      <alignment horizontal="center" vertical="top"/>
    </xf>
    <xf numFmtId="0" fontId="37" fillId="6" borderId="12" xfId="21" applyFont="1" applyFill="1" applyBorder="1" applyAlignment="1">
      <alignment horizontal="left" vertical="top" wrapText="1"/>
    </xf>
    <xf numFmtId="169" fontId="32" fillId="3" borderId="4" xfId="9" applyNumberFormat="1" applyFont="1" applyFill="1" applyBorder="1" applyAlignment="1">
      <alignment horizontal="center"/>
    </xf>
    <xf numFmtId="169" fontId="32" fillId="3" borderId="0" xfId="9" applyNumberFormat="1" applyFont="1" applyFill="1" applyBorder="1" applyAlignment="1">
      <alignment horizontal="center"/>
    </xf>
    <xf numFmtId="169" fontId="32" fillId="3" borderId="5" xfId="9" applyNumberFormat="1" applyFont="1" applyFill="1" applyBorder="1" applyAlignment="1">
      <alignment horizontal="center" vertical="top"/>
    </xf>
    <xf numFmtId="0" fontId="37" fillId="6" borderId="12" xfId="22" applyFont="1" applyFill="1" applyBorder="1" applyAlignment="1">
      <alignment horizontal="left" vertical="top" wrapText="1"/>
    </xf>
    <xf numFmtId="169" fontId="32" fillId="3" borderId="4" xfId="13" applyNumberFormat="1" applyFont="1" applyFill="1" applyBorder="1" applyAlignment="1">
      <alignment horizontal="center"/>
    </xf>
    <xf numFmtId="169" fontId="32" fillId="3" borderId="0" xfId="13" applyNumberFormat="1" applyFont="1" applyFill="1" applyBorder="1" applyAlignment="1">
      <alignment horizontal="center"/>
    </xf>
    <xf numFmtId="169" fontId="32" fillId="3" borderId="5" xfId="13" applyNumberFormat="1" applyFont="1" applyFill="1" applyBorder="1" applyAlignment="1">
      <alignment horizontal="center" vertical="top"/>
    </xf>
    <xf numFmtId="0" fontId="37" fillId="6" borderId="16" xfId="14" applyFont="1" applyFill="1" applyBorder="1" applyAlignment="1">
      <alignment horizontal="left" vertical="top" wrapText="1"/>
    </xf>
    <xf numFmtId="169" fontId="32" fillId="3" borderId="6" xfId="16" applyNumberFormat="1" applyFont="1" applyFill="1" applyBorder="1" applyAlignment="1">
      <alignment horizontal="center" vertical="center"/>
    </xf>
    <xf numFmtId="169" fontId="32" fillId="3" borderId="21" xfId="16" applyNumberFormat="1" applyFont="1" applyFill="1" applyBorder="1" applyAlignment="1">
      <alignment horizontal="center" vertical="center"/>
    </xf>
    <xf numFmtId="169" fontId="32" fillId="3" borderId="7" xfId="16" applyNumberFormat="1" applyFont="1" applyFill="1" applyBorder="1" applyAlignment="1">
      <alignment horizontal="center" vertical="top"/>
    </xf>
    <xf numFmtId="0" fontId="11" fillId="16" borderId="22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right" vertical="top" wrapText="1"/>
    </xf>
    <xf numFmtId="0" fontId="11" fillId="1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right"/>
    </xf>
    <xf numFmtId="0" fontId="11" fillId="16" borderId="22" xfId="0" applyFont="1" applyFill="1" applyBorder="1" applyAlignment="1">
      <alignment horizontal="center"/>
    </xf>
    <xf numFmtId="168" fontId="7" fillId="3" borderId="11" xfId="1" applyNumberFormat="1" applyFont="1" applyFill="1" applyBorder="1" applyAlignment="1">
      <alignment horizontal="center"/>
    </xf>
    <xf numFmtId="0" fontId="11" fillId="16" borderId="4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169" fontId="15" fillId="3" borderId="21" xfId="13" applyNumberFormat="1" applyFont="1" applyFill="1" applyBorder="1" applyAlignment="1">
      <alignment horizontal="center" vertical="center"/>
    </xf>
    <xf numFmtId="0" fontId="14" fillId="17" borderId="6" xfId="0" applyFont="1" applyFill="1" applyBorder="1"/>
    <xf numFmtId="169" fontId="15" fillId="3" borderId="21" xfId="16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14" fillId="6" borderId="2" xfId="19" applyFont="1" applyFill="1" applyBorder="1" applyAlignment="1">
      <alignment horizontal="left" vertical="center" wrapText="1"/>
    </xf>
    <xf numFmtId="0" fontId="32" fillId="6" borderId="20" xfId="30" applyFont="1" applyFill="1" applyBorder="1" applyAlignment="1">
      <alignment horizontal="center" vertical="center"/>
    </xf>
    <xf numFmtId="0" fontId="32" fillId="6" borderId="3" xfId="30" applyFont="1" applyFill="1" applyBorder="1" applyAlignment="1">
      <alignment horizontal="center" vertical="center"/>
    </xf>
    <xf numFmtId="0" fontId="32" fillId="6" borderId="22" xfId="21" applyFont="1" applyFill="1" applyBorder="1" applyAlignment="1">
      <alignment horizontal="left" vertical="center" wrapText="1"/>
    </xf>
    <xf numFmtId="169" fontId="32" fillId="3" borderId="10" xfId="9" applyNumberFormat="1" applyFont="1" applyFill="1" applyBorder="1" applyAlignment="1">
      <alignment horizontal="center" vertical="center"/>
    </xf>
    <xf numFmtId="169" fontId="32" fillId="3" borderId="11" xfId="9" applyNumberFormat="1" applyFont="1" applyFill="1" applyBorder="1" applyAlignment="1">
      <alignment horizontal="center" vertical="center"/>
    </xf>
    <xf numFmtId="0" fontId="32" fillId="6" borderId="4" xfId="22" applyFont="1" applyFill="1" applyBorder="1" applyAlignment="1">
      <alignment horizontal="left" vertical="center" wrapText="1"/>
    </xf>
    <xf numFmtId="169" fontId="32" fillId="3" borderId="0" xfId="13" applyNumberFormat="1" applyFont="1" applyFill="1" applyBorder="1" applyAlignment="1">
      <alignment horizontal="center" vertical="center"/>
    </xf>
    <xf numFmtId="169" fontId="32" fillId="3" borderId="5" xfId="13" applyNumberFormat="1" applyFont="1" applyFill="1" applyBorder="1" applyAlignment="1">
      <alignment horizontal="center" vertical="center"/>
    </xf>
    <xf numFmtId="0" fontId="32" fillId="6" borderId="6" xfId="22" applyFont="1" applyFill="1" applyBorder="1" applyAlignment="1">
      <alignment horizontal="left" vertical="center" wrapText="1"/>
    </xf>
    <xf numFmtId="169" fontId="32" fillId="3" borderId="21" xfId="13" applyNumberFormat="1" applyFont="1" applyFill="1" applyBorder="1" applyAlignment="1">
      <alignment horizontal="center" vertical="center"/>
    </xf>
    <xf numFmtId="169" fontId="32" fillId="3" borderId="7" xfId="13" applyNumberFormat="1" applyFont="1" applyFill="1" applyBorder="1" applyAlignment="1">
      <alignment horizontal="center" vertical="center"/>
    </xf>
    <xf numFmtId="0" fontId="32" fillId="6" borderId="9" xfId="19" applyFont="1" applyFill="1" applyBorder="1" applyAlignment="1">
      <alignment horizontal="left" wrapText="1"/>
    </xf>
    <xf numFmtId="0" fontId="32" fillId="6" borderId="71" xfId="30" applyFont="1" applyFill="1" applyBorder="1" applyAlignment="1">
      <alignment horizontal="center"/>
    </xf>
    <xf numFmtId="0" fontId="38" fillId="6" borderId="73" xfId="30" applyFont="1" applyFill="1" applyBorder="1" applyAlignment="1">
      <alignment horizontal="center"/>
    </xf>
    <xf numFmtId="0" fontId="32" fillId="6" borderId="9" xfId="21" applyFont="1" applyFill="1" applyBorder="1" applyAlignment="1">
      <alignment horizontal="left" vertical="top" wrapText="1"/>
    </xf>
    <xf numFmtId="169" fontId="32" fillId="3" borderId="10" xfId="9" applyNumberFormat="1" applyFont="1" applyFill="1" applyBorder="1" applyAlignment="1">
      <alignment horizontal="center" vertical="top"/>
    </xf>
    <xf numFmtId="169" fontId="38" fillId="3" borderId="11" xfId="9" applyNumberFormat="1" applyFont="1" applyFill="1" applyBorder="1" applyAlignment="1">
      <alignment horizontal="center" vertical="top"/>
    </xf>
    <xf numFmtId="0" fontId="32" fillId="6" borderId="12" xfId="22" applyFont="1" applyFill="1" applyBorder="1" applyAlignment="1">
      <alignment horizontal="left" vertical="top" wrapText="1"/>
    </xf>
    <xf numFmtId="169" fontId="38" fillId="3" borderId="5" xfId="13" applyNumberFormat="1" applyFont="1" applyFill="1" applyBorder="1" applyAlignment="1">
      <alignment horizontal="center" vertical="top"/>
    </xf>
    <xf numFmtId="0" fontId="32" fillId="6" borderId="16" xfId="22" applyFont="1" applyFill="1" applyBorder="1" applyAlignment="1">
      <alignment horizontal="left" vertical="top" wrapText="1"/>
    </xf>
    <xf numFmtId="169" fontId="32" fillId="3" borderId="21" xfId="13" applyNumberFormat="1" applyFont="1" applyFill="1" applyBorder="1" applyAlignment="1">
      <alignment horizontal="center" vertical="top"/>
    </xf>
    <xf numFmtId="169" fontId="38" fillId="3" borderId="7" xfId="13" applyNumberFormat="1" applyFont="1" applyFill="1" applyBorder="1" applyAlignment="1">
      <alignment horizontal="center" vertical="top"/>
    </xf>
    <xf numFmtId="0" fontId="3" fillId="6" borderId="35" xfId="0" applyFont="1" applyFill="1" applyBorder="1" applyAlignment="1">
      <alignment horizontal="center" vertical="center"/>
    </xf>
    <xf numFmtId="0" fontId="37" fillId="8" borderId="36" xfId="0" applyFont="1" applyFill="1" applyBorder="1" applyAlignment="1">
      <alignment horizontal="center" vertical="center" wrapText="1"/>
    </xf>
    <xf numFmtId="0" fontId="37" fillId="8" borderId="43" xfId="0" applyFont="1" applyFill="1" applyBorder="1" applyAlignment="1">
      <alignment horizontal="center" vertical="center" wrapText="1"/>
    </xf>
    <xf numFmtId="0" fontId="37" fillId="8" borderId="9" xfId="0" applyFont="1" applyFill="1" applyBorder="1" applyAlignment="1">
      <alignment horizontal="center"/>
    </xf>
    <xf numFmtId="170" fontId="32" fillId="3" borderId="10" xfId="10" applyNumberFormat="1" applyFont="1" applyFill="1" applyBorder="1" applyAlignment="1">
      <alignment horizontal="center" vertical="center"/>
    </xf>
    <xf numFmtId="169" fontId="32" fillId="3" borderId="76" xfId="9" applyNumberFormat="1" applyFont="1" applyFill="1" applyBorder="1" applyAlignment="1">
      <alignment horizontal="center" vertical="center"/>
    </xf>
    <xf numFmtId="0" fontId="37" fillId="8" borderId="12" xfId="0" applyFont="1" applyFill="1" applyBorder="1" applyAlignment="1">
      <alignment horizontal="center"/>
    </xf>
    <xf numFmtId="169" fontId="32" fillId="3" borderId="44" xfId="13" applyNumberFormat="1" applyFont="1" applyFill="1" applyBorder="1" applyAlignment="1">
      <alignment horizontal="center" vertical="center"/>
    </xf>
    <xf numFmtId="0" fontId="37" fillId="8" borderId="31" xfId="0" applyFont="1" applyFill="1" applyBorder="1"/>
    <xf numFmtId="169" fontId="32" fillId="3" borderId="8" xfId="16" applyNumberFormat="1" applyFont="1" applyFill="1" applyBorder="1" applyAlignment="1">
      <alignment horizontal="center" vertical="center"/>
    </xf>
    <xf numFmtId="169" fontId="32" fillId="3" borderId="46" xfId="16" applyNumberFormat="1" applyFont="1" applyFill="1" applyBorder="1" applyAlignment="1">
      <alignment horizontal="center" vertical="center"/>
    </xf>
    <xf numFmtId="0" fontId="0" fillId="6" borderId="9" xfId="0" applyFill="1" applyBorder="1"/>
    <xf numFmtId="0" fontId="14" fillId="8" borderId="2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32" fillId="20" borderId="41" xfId="19" applyFont="1" applyFill="1" applyBorder="1" applyAlignment="1">
      <alignment horizontal="left" wrapText="1"/>
    </xf>
    <xf numFmtId="0" fontId="32" fillId="20" borderId="14" xfId="30" applyFont="1" applyFill="1" applyBorder="1" applyAlignment="1">
      <alignment horizontal="center"/>
    </xf>
    <xf numFmtId="0" fontId="38" fillId="20" borderId="42" xfId="20" applyFont="1" applyFill="1" applyBorder="1" applyAlignment="1">
      <alignment horizontal="center" wrapText="1"/>
    </xf>
    <xf numFmtId="0" fontId="32" fillId="20" borderId="74" xfId="21" applyFont="1" applyFill="1" applyBorder="1" applyAlignment="1">
      <alignment horizontal="left" vertical="top" wrapText="1"/>
    </xf>
    <xf numFmtId="169" fontId="32" fillId="3" borderId="36" xfId="9" applyNumberFormat="1" applyFont="1" applyFill="1" applyBorder="1" applyAlignment="1">
      <alignment horizontal="center" vertical="top"/>
    </xf>
    <xf numFmtId="169" fontId="38" fillId="3" borderId="43" xfId="9" applyNumberFormat="1" applyFont="1" applyFill="1" applyBorder="1" applyAlignment="1">
      <alignment horizontal="center" vertical="top"/>
    </xf>
    <xf numFmtId="0" fontId="32" fillId="20" borderId="75" xfId="22" applyFont="1" applyFill="1" applyBorder="1" applyAlignment="1">
      <alignment horizontal="left" vertical="top" wrapText="1"/>
    </xf>
    <xf numFmtId="169" fontId="38" fillId="3" borderId="44" xfId="13" applyNumberFormat="1" applyFont="1" applyFill="1" applyBorder="1" applyAlignment="1">
      <alignment horizontal="center" vertical="top"/>
    </xf>
    <xf numFmtId="0" fontId="32" fillId="20" borderId="47" xfId="22" applyFont="1" applyFill="1" applyBorder="1" applyAlignment="1">
      <alignment horizontal="left" vertical="top" wrapText="1"/>
    </xf>
    <xf numFmtId="169" fontId="32" fillId="3" borderId="8" xfId="13" applyNumberFormat="1" applyFont="1" applyFill="1" applyBorder="1" applyAlignment="1">
      <alignment horizontal="center" vertical="top"/>
    </xf>
    <xf numFmtId="169" fontId="38" fillId="3" borderId="46" xfId="13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6" borderId="68" xfId="0" applyFill="1" applyBorder="1" applyAlignment="1">
      <alignment vertical="center"/>
    </xf>
    <xf numFmtId="0" fontId="14" fillId="6" borderId="41" xfId="0" applyFont="1" applyFill="1" applyBorder="1" applyAlignment="1">
      <alignment vertical="center"/>
    </xf>
    <xf numFmtId="0" fontId="14" fillId="8" borderId="42" xfId="0" applyFont="1" applyFill="1" applyBorder="1" applyAlignment="1">
      <alignment horizontal="left" vertical="center" wrapText="1"/>
    </xf>
    <xf numFmtId="0" fontId="14" fillId="8" borderId="74" xfId="0" applyFont="1" applyFill="1" applyBorder="1" applyAlignment="1">
      <alignment horizontal="center"/>
    </xf>
    <xf numFmtId="169" fontId="15" fillId="3" borderId="43" xfId="9" applyNumberFormat="1" applyFont="1" applyFill="1" applyBorder="1" applyAlignment="1">
      <alignment horizontal="center" vertical="top"/>
    </xf>
    <xf numFmtId="0" fontId="14" fillId="8" borderId="75" xfId="0" applyFont="1" applyFill="1" applyBorder="1" applyAlignment="1">
      <alignment horizontal="center"/>
    </xf>
    <xf numFmtId="169" fontId="15" fillId="3" borderId="44" xfId="13" applyNumberFormat="1" applyFont="1" applyFill="1" applyBorder="1" applyAlignment="1">
      <alignment horizontal="center" vertical="top"/>
    </xf>
    <xf numFmtId="0" fontId="14" fillId="8" borderId="47" xfId="0" applyFont="1" applyFill="1" applyBorder="1"/>
    <xf numFmtId="169" fontId="15" fillId="3" borderId="46" xfId="16" applyNumberFormat="1" applyFont="1" applyFill="1" applyBorder="1" applyAlignment="1">
      <alignment horizontal="center" vertical="top"/>
    </xf>
    <xf numFmtId="0" fontId="4" fillId="6" borderId="9" xfId="0" applyFont="1" applyFill="1" applyBorder="1"/>
    <xf numFmtId="0" fontId="32" fillId="6" borderId="70" xfId="20" applyFont="1" applyFill="1" applyBorder="1" applyAlignment="1">
      <alignment horizontal="center" wrapText="1"/>
    </xf>
    <xf numFmtId="0" fontId="32" fillId="6" borderId="71" xfId="20" applyFont="1" applyFill="1" applyBorder="1" applyAlignment="1">
      <alignment horizontal="center" wrapText="1"/>
    </xf>
    <xf numFmtId="0" fontId="32" fillId="6" borderId="73" xfId="2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/>
    </xf>
    <xf numFmtId="169" fontId="32" fillId="3" borderId="48" xfId="9" applyNumberFormat="1" applyFont="1" applyFill="1" applyBorder="1" applyAlignment="1">
      <alignment horizontal="right" vertical="top"/>
    </xf>
    <xf numFmtId="169" fontId="32" fillId="3" borderId="49" xfId="9" applyNumberFormat="1" applyFont="1" applyFill="1" applyBorder="1" applyAlignment="1">
      <alignment horizontal="right" vertical="top"/>
    </xf>
    <xf numFmtId="169" fontId="32" fillId="3" borderId="50" xfId="9" applyNumberFormat="1" applyFont="1" applyFill="1" applyBorder="1" applyAlignment="1">
      <alignment horizontal="right" vertical="top"/>
    </xf>
    <xf numFmtId="170" fontId="32" fillId="3" borderId="4" xfId="18" applyNumberFormat="1" applyFont="1" applyFill="1" applyBorder="1" applyAlignment="1">
      <alignment horizontal="right" vertical="top"/>
    </xf>
    <xf numFmtId="170" fontId="32" fillId="3" borderId="0" xfId="18" applyNumberFormat="1" applyFont="1" applyFill="1" applyBorder="1" applyAlignment="1">
      <alignment horizontal="right" vertical="top"/>
    </xf>
    <xf numFmtId="169" fontId="32" fillId="3" borderId="5" xfId="13" applyNumberFormat="1" applyFont="1" applyFill="1" applyBorder="1" applyAlignment="1">
      <alignment horizontal="right" vertical="top"/>
    </xf>
    <xf numFmtId="0" fontId="4" fillId="6" borderId="16" xfId="0" applyFont="1" applyFill="1" applyBorder="1" applyAlignment="1">
      <alignment horizontal="center"/>
    </xf>
    <xf numFmtId="0" fontId="4" fillId="6" borderId="20" xfId="0" applyFont="1" applyFill="1" applyBorder="1"/>
    <xf numFmtId="169" fontId="32" fillId="3" borderId="2" xfId="16" applyNumberFormat="1" applyFont="1" applyFill="1" applyBorder="1" applyAlignment="1">
      <alignment horizontal="right" vertical="top"/>
    </xf>
    <xf numFmtId="170" fontId="32" fillId="3" borderId="20" xfId="17" applyNumberFormat="1" applyFont="1" applyFill="1" applyBorder="1" applyAlignment="1">
      <alignment horizontal="right" vertical="top"/>
    </xf>
    <xf numFmtId="169" fontId="32" fillId="3" borderId="3" xfId="16" applyNumberFormat="1" applyFont="1" applyFill="1" applyBorder="1" applyAlignment="1">
      <alignment horizontal="right" vertical="top"/>
    </xf>
    <xf numFmtId="168" fontId="38" fillId="3" borderId="0" xfId="1" applyNumberFormat="1" applyFont="1" applyFill="1" applyBorder="1"/>
    <xf numFmtId="0" fontId="4" fillId="6" borderId="3" xfId="0" applyFont="1" applyFill="1" applyBorder="1"/>
    <xf numFmtId="0" fontId="2" fillId="3" borderId="10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5" fillId="6" borderId="22" xfId="0" applyFont="1" applyFill="1" applyBorder="1"/>
    <xf numFmtId="169" fontId="32" fillId="3" borderId="22" xfId="9" applyNumberFormat="1" applyFont="1" applyFill="1" applyBorder="1" applyAlignment="1">
      <alignment horizontal="center" vertical="top"/>
    </xf>
    <xf numFmtId="169" fontId="32" fillId="3" borderId="11" xfId="9" applyNumberFormat="1" applyFont="1" applyFill="1" applyBorder="1" applyAlignment="1">
      <alignment horizontal="center" vertical="top"/>
    </xf>
    <xf numFmtId="0" fontId="2" fillId="3" borderId="0" xfId="0" applyFont="1" applyFill="1" applyBorder="1"/>
    <xf numFmtId="0" fontId="2" fillId="0" borderId="0" xfId="0" applyFont="1" applyBorder="1"/>
    <xf numFmtId="0" fontId="2" fillId="0" borderId="5" xfId="0" applyFont="1" applyBorder="1"/>
    <xf numFmtId="169" fontId="32" fillId="3" borderId="4" xfId="13" applyNumberFormat="1" applyFont="1" applyFill="1" applyBorder="1" applyAlignment="1">
      <alignment horizontal="center" vertical="top"/>
    </xf>
    <xf numFmtId="169" fontId="32" fillId="3" borderId="6" xfId="13" applyNumberFormat="1" applyFont="1" applyFill="1" applyBorder="1" applyAlignment="1">
      <alignment horizontal="center" vertical="top"/>
    </xf>
    <xf numFmtId="169" fontId="32" fillId="3" borderId="7" xfId="13" applyNumberFormat="1" applyFont="1" applyFill="1" applyBorder="1" applyAlignment="1">
      <alignment horizontal="center" vertical="top"/>
    </xf>
    <xf numFmtId="0" fontId="11" fillId="6" borderId="41" xfId="0" applyFont="1" applyFill="1" applyBorder="1"/>
    <xf numFmtId="0" fontId="11" fillId="16" borderId="14" xfId="0" applyFont="1" applyFill="1" applyBorder="1" applyAlignment="1"/>
    <xf numFmtId="0" fontId="11" fillId="6" borderId="42" xfId="0" applyFont="1" applyFill="1" applyBorder="1" applyAlignment="1"/>
    <xf numFmtId="0" fontId="14" fillId="17" borderId="0" xfId="0" applyFont="1" applyFill="1" applyBorder="1"/>
    <xf numFmtId="0" fontId="14" fillId="17" borderId="21" xfId="0" applyFont="1" applyFill="1" applyBorder="1"/>
    <xf numFmtId="0" fontId="15" fillId="6" borderId="51" xfId="19" applyFont="1" applyFill="1" applyBorder="1" applyAlignment="1">
      <alignment vertical="center" wrapText="1"/>
    </xf>
    <xf numFmtId="0" fontId="15" fillId="6" borderId="52" xfId="20" applyFont="1" applyFill="1" applyBorder="1" applyAlignment="1">
      <alignment horizontal="center" wrapText="1"/>
    </xf>
    <xf numFmtId="0" fontId="15" fillId="6" borderId="53" xfId="20" applyFont="1" applyFill="1" applyBorder="1" applyAlignment="1">
      <alignment horizontal="center" wrapText="1"/>
    </xf>
    <xf numFmtId="0" fontId="15" fillId="6" borderId="54" xfId="7" applyFont="1" applyFill="1" applyBorder="1" applyAlignment="1">
      <alignment horizontal="left" vertical="top"/>
    </xf>
    <xf numFmtId="169" fontId="15" fillId="3" borderId="55" xfId="9" applyNumberFormat="1" applyFont="1" applyFill="1" applyBorder="1" applyAlignment="1">
      <alignment horizontal="right" vertical="top"/>
    </xf>
    <xf numFmtId="0" fontId="15" fillId="6" borderId="56" xfId="11" applyFont="1" applyFill="1" applyBorder="1" applyAlignment="1">
      <alignment horizontal="left" vertical="top"/>
    </xf>
    <xf numFmtId="170" fontId="15" fillId="3" borderId="0" xfId="18" applyNumberFormat="1" applyFont="1" applyFill="1" applyBorder="1" applyAlignment="1">
      <alignment horizontal="right" vertical="top"/>
    </xf>
    <xf numFmtId="169" fontId="15" fillId="3" borderId="57" xfId="13" applyNumberFormat="1" applyFont="1" applyFill="1" applyBorder="1" applyAlignment="1">
      <alignment horizontal="right" vertical="top"/>
    </xf>
    <xf numFmtId="0" fontId="15" fillId="6" borderId="78" xfId="14" applyFont="1" applyFill="1" applyBorder="1" applyAlignment="1">
      <alignment horizontal="left" vertical="top" wrapText="1"/>
    </xf>
    <xf numFmtId="169" fontId="15" fillId="3" borderId="79" xfId="16" applyNumberFormat="1" applyFont="1" applyFill="1" applyBorder="1" applyAlignment="1">
      <alignment horizontal="right" vertical="top"/>
    </xf>
    <xf numFmtId="170" fontId="15" fillId="3" borderId="79" xfId="17" applyNumberFormat="1" applyFont="1" applyFill="1" applyBorder="1" applyAlignment="1">
      <alignment horizontal="right" vertical="top"/>
    </xf>
    <xf numFmtId="169" fontId="15" fillId="3" borderId="80" xfId="16" applyNumberFormat="1" applyFont="1" applyFill="1" applyBorder="1" applyAlignment="1">
      <alignment horizontal="right" vertical="top"/>
    </xf>
    <xf numFmtId="0" fontId="14" fillId="6" borderId="2" xfId="19" applyFont="1" applyFill="1" applyBorder="1" applyAlignment="1">
      <alignment horizontal="left" wrapText="1"/>
    </xf>
    <xf numFmtId="0" fontId="14" fillId="6" borderId="20" xfId="30" applyFont="1" applyFill="1" applyBorder="1" applyAlignment="1">
      <alignment horizontal="center"/>
    </xf>
    <xf numFmtId="0" fontId="14" fillId="6" borderId="3" xfId="30" applyFont="1" applyFill="1" applyBorder="1" applyAlignment="1">
      <alignment horizontal="center"/>
    </xf>
    <xf numFmtId="0" fontId="15" fillId="6" borderId="9" xfId="21" applyFont="1" applyFill="1" applyBorder="1" applyAlignment="1">
      <alignment horizontal="left" vertical="top" wrapText="1"/>
    </xf>
    <xf numFmtId="0" fontId="15" fillId="6" borderId="12" xfId="22" applyFont="1" applyFill="1" applyBorder="1" applyAlignment="1">
      <alignment horizontal="left" vertical="top" wrapText="1"/>
    </xf>
    <xf numFmtId="0" fontId="15" fillId="6" borderId="16" xfId="22" applyFont="1" applyFill="1" applyBorder="1" applyAlignment="1">
      <alignment horizontal="left" vertical="top" wrapText="1"/>
    </xf>
    <xf numFmtId="3" fontId="17" fillId="8" borderId="35" xfId="5" applyNumberFormat="1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vertical="center"/>
    </xf>
    <xf numFmtId="0" fontId="11" fillId="6" borderId="23" xfId="0" applyFont="1" applyFill="1" applyBorder="1" applyAlignment="1">
      <alignment vertical="center"/>
    </xf>
    <xf numFmtId="0" fontId="14" fillId="21" borderId="22" xfId="21" applyFont="1" applyFill="1" applyBorder="1" applyAlignment="1">
      <alignment horizontal="left" vertical="top" wrapText="1"/>
    </xf>
    <xf numFmtId="169" fontId="15" fillId="3" borderId="10" xfId="9" applyNumberFormat="1" applyFont="1" applyFill="1" applyBorder="1" applyAlignment="1">
      <alignment horizontal="right" vertical="top"/>
    </xf>
    <xf numFmtId="169" fontId="15" fillId="3" borderId="11" xfId="9" applyNumberFormat="1" applyFont="1" applyFill="1" applyBorder="1" applyAlignment="1">
      <alignment horizontal="right" vertical="top"/>
    </xf>
    <xf numFmtId="0" fontId="14" fillId="21" borderId="4" xfId="22" applyFont="1" applyFill="1" applyBorder="1" applyAlignment="1">
      <alignment horizontal="left" vertical="top" wrapText="1"/>
    </xf>
    <xf numFmtId="170" fontId="15" fillId="3" borderId="5" xfId="18" applyNumberFormat="1" applyFont="1" applyFill="1" applyBorder="1" applyAlignment="1">
      <alignment horizontal="right" vertical="top"/>
    </xf>
    <xf numFmtId="0" fontId="15" fillId="21" borderId="6" xfId="14" applyFont="1" applyFill="1" applyBorder="1" applyAlignment="1">
      <alignment horizontal="left" vertical="top" wrapText="1"/>
    </xf>
    <xf numFmtId="169" fontId="15" fillId="3" borderId="21" xfId="16" applyNumberFormat="1" applyFont="1" applyFill="1" applyBorder="1" applyAlignment="1">
      <alignment horizontal="right" vertical="top"/>
    </xf>
    <xf numFmtId="169" fontId="15" fillId="3" borderId="7" xfId="16" applyNumberFormat="1" applyFont="1" applyFill="1" applyBorder="1" applyAlignment="1">
      <alignment horizontal="right" vertical="top"/>
    </xf>
    <xf numFmtId="0" fontId="32" fillId="21" borderId="70" xfId="30" applyFont="1" applyFill="1" applyBorder="1" applyAlignment="1">
      <alignment horizontal="center"/>
    </xf>
    <xf numFmtId="0" fontId="32" fillId="21" borderId="71" xfId="30" applyFont="1" applyFill="1" applyBorder="1" applyAlignment="1">
      <alignment horizontal="center"/>
    </xf>
    <xf numFmtId="0" fontId="32" fillId="22" borderId="73" xfId="20" applyFont="1" applyFill="1" applyBorder="1" applyAlignment="1">
      <alignment horizontal="center" wrapText="1"/>
    </xf>
    <xf numFmtId="0" fontId="32" fillId="21" borderId="81" xfId="33" applyFont="1" applyFill="1" applyBorder="1" applyAlignment="1">
      <alignment horizontal="center" wrapText="1"/>
    </xf>
    <xf numFmtId="0" fontId="32" fillId="21" borderId="82" xfId="33" applyFont="1" applyFill="1" applyBorder="1" applyAlignment="1">
      <alignment horizontal="center" wrapText="1"/>
    </xf>
    <xf numFmtId="0" fontId="32" fillId="22" borderId="83" xfId="33" applyFont="1" applyFill="1" applyBorder="1" applyAlignment="1">
      <alignment horizontal="center" wrapText="1"/>
    </xf>
    <xf numFmtId="0" fontId="32" fillId="21" borderId="9" xfId="21" applyFont="1" applyFill="1" applyBorder="1" applyAlignment="1">
      <alignment horizontal="left" vertical="top" wrapText="1"/>
    </xf>
    <xf numFmtId="169" fontId="32" fillId="3" borderId="22" xfId="9" applyNumberFormat="1" applyFont="1" applyFill="1" applyBorder="1" applyAlignment="1">
      <alignment horizontal="right" vertical="top"/>
    </xf>
    <xf numFmtId="167" fontId="32" fillId="3" borderId="10" xfId="34" applyNumberFormat="1" applyFont="1" applyFill="1" applyBorder="1" applyAlignment="1">
      <alignment horizontal="right" vertical="top"/>
    </xf>
    <xf numFmtId="0" fontId="32" fillId="3" borderId="10" xfId="34" applyFont="1" applyFill="1" applyBorder="1" applyAlignment="1">
      <alignment horizontal="right" vertical="top"/>
    </xf>
    <xf numFmtId="169" fontId="32" fillId="3" borderId="11" xfId="9" applyNumberFormat="1" applyFont="1" applyFill="1" applyBorder="1" applyAlignment="1">
      <alignment horizontal="right" vertical="top"/>
    </xf>
    <xf numFmtId="0" fontId="32" fillId="21" borderId="12" xfId="22" applyFont="1" applyFill="1" applyBorder="1" applyAlignment="1">
      <alignment horizontal="left" vertical="top" wrapText="1"/>
    </xf>
    <xf numFmtId="169" fontId="32" fillId="3" borderId="4" xfId="13" applyNumberFormat="1" applyFont="1" applyFill="1" applyBorder="1" applyAlignment="1">
      <alignment horizontal="right" vertical="top"/>
    </xf>
    <xf numFmtId="167" fontId="32" fillId="3" borderId="0" xfId="27" applyNumberFormat="1" applyFont="1" applyFill="1" applyBorder="1" applyAlignment="1">
      <alignment horizontal="right" vertical="top"/>
    </xf>
    <xf numFmtId="0" fontId="32" fillId="3" borderId="0" xfId="27" applyFont="1" applyFill="1" applyBorder="1" applyAlignment="1">
      <alignment horizontal="right" vertical="top"/>
    </xf>
    <xf numFmtId="0" fontId="32" fillId="21" borderId="12" xfId="14" applyFont="1" applyFill="1" applyBorder="1" applyAlignment="1">
      <alignment horizontal="left" vertical="top" wrapText="1"/>
    </xf>
    <xf numFmtId="169" fontId="32" fillId="3" borderId="4" xfId="16" applyNumberFormat="1" applyFont="1" applyFill="1" applyBorder="1" applyAlignment="1">
      <alignment horizontal="right" vertical="top"/>
    </xf>
    <xf numFmtId="167" fontId="32" fillId="3" borderId="0" xfId="29" applyNumberFormat="1" applyFont="1" applyFill="1" applyBorder="1" applyAlignment="1">
      <alignment horizontal="right" vertical="top"/>
    </xf>
    <xf numFmtId="0" fontId="32" fillId="3" borderId="0" xfId="29" applyFont="1" applyFill="1" applyBorder="1" applyAlignment="1">
      <alignment horizontal="right" vertical="top"/>
    </xf>
    <xf numFmtId="169" fontId="32" fillId="3" borderId="5" xfId="16" applyNumberFormat="1" applyFont="1" applyFill="1" applyBorder="1" applyAlignment="1">
      <alignment horizontal="right" vertical="top"/>
    </xf>
    <xf numFmtId="0" fontId="37" fillId="21" borderId="84" xfId="35" applyFont="1" applyFill="1" applyBorder="1" applyAlignment="1">
      <alignment horizontal="left" wrapText="1"/>
    </xf>
    <xf numFmtId="0" fontId="37" fillId="21" borderId="85" xfId="36" applyFont="1" applyFill="1" applyBorder="1" applyAlignment="1">
      <alignment horizontal="center" wrapText="1"/>
    </xf>
    <xf numFmtId="0" fontId="37" fillId="21" borderId="85" xfId="36" applyFont="1" applyFill="1" applyBorder="1" applyAlignment="1">
      <alignment horizontal="center" textRotation="90" wrapText="1"/>
    </xf>
    <xf numFmtId="0" fontId="37" fillId="21" borderId="86" xfId="36" applyFont="1" applyFill="1" applyBorder="1" applyAlignment="1">
      <alignment horizontal="center" wrapText="1"/>
    </xf>
    <xf numFmtId="0" fontId="32" fillId="21" borderId="56" xfId="21" applyFont="1" applyFill="1" applyBorder="1" applyAlignment="1">
      <alignment horizontal="left" vertical="top" wrapText="1"/>
    </xf>
    <xf numFmtId="172" fontId="32" fillId="3" borderId="49" xfId="37" applyNumberFormat="1" applyFont="1" applyFill="1" applyBorder="1" applyAlignment="1">
      <alignment horizontal="right" vertical="top"/>
    </xf>
    <xf numFmtId="172" fontId="32" fillId="3" borderId="49" xfId="38" applyNumberFormat="1" applyFont="1" applyFill="1" applyBorder="1" applyAlignment="1">
      <alignment horizontal="right" vertical="top"/>
    </xf>
    <xf numFmtId="172" fontId="32" fillId="3" borderId="57" xfId="28" applyNumberFormat="1" applyFont="1" applyFill="1" applyBorder="1" applyAlignment="1">
      <alignment horizontal="right" vertical="top"/>
    </xf>
    <xf numFmtId="172" fontId="32" fillId="3" borderId="0" xfId="37" applyNumberFormat="1" applyFont="1" applyFill="1" applyBorder="1" applyAlignment="1">
      <alignment horizontal="right" vertical="top"/>
    </xf>
    <xf numFmtId="172" fontId="32" fillId="3" borderId="0" xfId="38" applyNumberFormat="1" applyFont="1" applyFill="1" applyBorder="1" applyAlignment="1">
      <alignment horizontal="right" vertical="top"/>
    </xf>
    <xf numFmtId="0" fontId="32" fillId="21" borderId="56" xfId="22" applyFont="1" applyFill="1" applyBorder="1" applyAlignment="1">
      <alignment horizontal="left" vertical="top" wrapText="1"/>
    </xf>
    <xf numFmtId="172" fontId="32" fillId="3" borderId="0" xfId="39" applyNumberFormat="1" applyFont="1" applyFill="1" applyBorder="1" applyAlignment="1">
      <alignment horizontal="right" vertical="top"/>
    </xf>
    <xf numFmtId="172" fontId="32" fillId="3" borderId="0" xfId="40" applyNumberFormat="1" applyFont="1" applyFill="1" applyBorder="1" applyAlignment="1">
      <alignment horizontal="right" vertical="top"/>
    </xf>
    <xf numFmtId="0" fontId="32" fillId="21" borderId="58" xfId="14" applyFont="1" applyFill="1" applyBorder="1" applyAlignment="1">
      <alignment horizontal="center" vertical="top"/>
    </xf>
    <xf numFmtId="172" fontId="32" fillId="3" borderId="59" xfId="41" applyNumberFormat="1" applyFont="1" applyFill="1" applyBorder="1" applyAlignment="1">
      <alignment horizontal="right" vertical="top"/>
    </xf>
    <xf numFmtId="172" fontId="32" fillId="3" borderId="60" xfId="42" applyNumberFormat="1" applyFont="1" applyFill="1" applyBorder="1" applyAlignment="1">
      <alignment horizontal="right" vertical="top"/>
    </xf>
    <xf numFmtId="0" fontId="11" fillId="6" borderId="9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5" fillId="9" borderId="0" xfId="0" applyFont="1" applyFill="1" applyBorder="1" applyAlignment="1">
      <alignment vertical="center"/>
    </xf>
    <xf numFmtId="0" fontId="14" fillId="8" borderId="9" xfId="0" applyFont="1" applyFill="1" applyBorder="1" applyAlignment="1">
      <alignment horizontal="left" vertical="center"/>
    </xf>
    <xf numFmtId="0" fontId="14" fillId="8" borderId="31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center" vertical="center"/>
    </xf>
    <xf numFmtId="0" fontId="22" fillId="6" borderId="25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7" fillId="12" borderId="23" xfId="0" applyFont="1" applyFill="1" applyBorder="1" applyAlignment="1">
      <alignment horizontal="center" vertical="center"/>
    </xf>
    <xf numFmtId="0" fontId="7" fillId="12" borderId="29" xfId="0" applyFont="1" applyFill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32" fillId="8" borderId="9" xfId="0" applyFont="1" applyFill="1" applyBorder="1" applyAlignment="1">
      <alignment horizontal="left" vertical="center"/>
    </xf>
    <xf numFmtId="0" fontId="32" fillId="8" borderId="31" xfId="0" applyFont="1" applyFill="1" applyBorder="1" applyAlignment="1">
      <alignment horizontal="left" vertical="center"/>
    </xf>
    <xf numFmtId="0" fontId="34" fillId="6" borderId="24" xfId="0" applyFont="1" applyFill="1" applyBorder="1" applyAlignment="1">
      <alignment horizontal="center" vertical="center"/>
    </xf>
    <xf numFmtId="0" fontId="34" fillId="6" borderId="25" xfId="0" applyFont="1" applyFill="1" applyBorder="1" applyAlignment="1">
      <alignment horizontal="center" vertical="center"/>
    </xf>
    <xf numFmtId="0" fontId="34" fillId="6" borderId="26" xfId="0" applyFont="1" applyFill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32" fillId="8" borderId="12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 wrapText="1"/>
    </xf>
    <xf numFmtId="0" fontId="1" fillId="13" borderId="29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19" borderId="9" xfId="0" applyFont="1" applyFill="1" applyBorder="1" applyAlignment="1">
      <alignment horizontal="center" vertical="center" wrapText="1"/>
    </xf>
    <xf numFmtId="0" fontId="11" fillId="19" borderId="12" xfId="0" applyFont="1" applyFill="1" applyBorder="1" applyAlignment="1">
      <alignment horizontal="center" vertical="center" wrapText="1"/>
    </xf>
    <xf numFmtId="0" fontId="11" fillId="19" borderId="16" xfId="0" applyFont="1" applyFill="1" applyBorder="1" applyAlignment="1">
      <alignment horizontal="center" vertical="center" wrapText="1"/>
    </xf>
    <xf numFmtId="0" fontId="32" fillId="3" borderId="0" xfId="22" applyFont="1" applyFill="1" applyBorder="1" applyAlignment="1">
      <alignment horizontal="left" vertical="top" wrapText="1"/>
    </xf>
    <xf numFmtId="0" fontId="15" fillId="3" borderId="0" xfId="22" applyFont="1" applyFill="1" applyBorder="1" applyAlignment="1">
      <alignment horizontal="left" vertical="top" wrapText="1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69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5" fillId="3" borderId="0" xfId="22" applyFont="1" applyFill="1" applyBorder="1" applyAlignment="1">
      <alignment horizontal="left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77" xfId="0" applyFont="1" applyFill="1" applyBorder="1" applyAlignment="1">
      <alignment horizontal="center" vertical="center" wrapText="1"/>
    </xf>
    <xf numFmtId="0" fontId="32" fillId="0" borderId="0" xfId="22" applyFont="1" applyFill="1" applyBorder="1" applyAlignment="1">
      <alignment horizontal="left" vertical="top" wrapText="1"/>
    </xf>
    <xf numFmtId="0" fontId="32" fillId="21" borderId="9" xfId="19" applyFont="1" applyFill="1" applyBorder="1" applyAlignment="1">
      <alignment horizontal="left" wrapText="1"/>
    </xf>
    <xf numFmtId="0" fontId="32" fillId="21" borderId="12" xfId="32" applyFont="1" applyFill="1" applyBorder="1" applyAlignment="1">
      <alignment horizontal="left" wrapText="1"/>
    </xf>
    <xf numFmtId="0" fontId="32" fillId="3" borderId="10" xfId="22" applyFont="1" applyFill="1" applyBorder="1" applyAlignment="1">
      <alignment horizontal="left" vertical="top" wrapText="1"/>
    </xf>
    <xf numFmtId="0" fontId="38" fillId="3" borderId="0" xfId="22" applyFont="1" applyFill="1" applyBorder="1" applyAlignment="1">
      <alignment horizontal="left" vertical="top" wrapText="1"/>
    </xf>
  </cellXfs>
  <cellStyles count="43">
    <cellStyle name="Comma" xfId="1" builtinId="3"/>
    <cellStyle name="Normal" xfId="0" builtinId="0"/>
    <cellStyle name="Normal_NAS result draft Agricultural Equipments" xfId="5"/>
    <cellStyle name="Normal_Season_A" xfId="3"/>
    <cellStyle name="Normal_Sheet1" xfId="4"/>
    <cellStyle name="Normal_Sheet1_1" xfId="31"/>
    <cellStyle name="Normal_Sheet6" xfId="6"/>
    <cellStyle name="Normal_Yield Calc" xfId="23"/>
    <cellStyle name="Percent" xfId="2" builtinId="5"/>
    <cellStyle name="style1446128701320" xfId="35"/>
    <cellStyle name="style1446128701367" xfId="36"/>
    <cellStyle name="style1446128701383" xfId="21"/>
    <cellStyle name="style1446128701414" xfId="7"/>
    <cellStyle name="style1446128701445" xfId="22"/>
    <cellStyle name="style1446128701476" xfId="11"/>
    <cellStyle name="style1446128701492" xfId="14"/>
    <cellStyle name="style1446128701555" xfId="8"/>
    <cellStyle name="style1446128701586" xfId="9"/>
    <cellStyle name="style1446128701601" xfId="12"/>
    <cellStyle name="style1446128701633" xfId="13"/>
    <cellStyle name="style1446128701648" xfId="15"/>
    <cellStyle name="style1446128701680" xfId="16"/>
    <cellStyle name="style1446128701711" xfId="19"/>
    <cellStyle name="style1446128701742" xfId="32"/>
    <cellStyle name="style1446128701801" xfId="20"/>
    <cellStyle name="style1446128701832" xfId="33"/>
    <cellStyle name="style1446128701866" xfId="10"/>
    <cellStyle name="style1446128701895" xfId="17"/>
    <cellStyle name="style1446128702023" xfId="18"/>
    <cellStyle name="style1446128702086" xfId="30"/>
    <cellStyle name="style1446128702133" xfId="27"/>
    <cellStyle name="style1446128702211" xfId="24"/>
    <cellStyle name="style1446128702226" xfId="25"/>
    <cellStyle name="style1446128702258" xfId="26"/>
    <cellStyle name="style1446128702305" xfId="28"/>
    <cellStyle name="style1446128702336" xfId="29"/>
    <cellStyle name="style1446128702445" xfId="42"/>
    <cellStyle name="style1446128702901" xfId="34"/>
    <cellStyle name="style1446128702958" xfId="37"/>
    <cellStyle name="style1446128702979" xfId="38"/>
    <cellStyle name="style1446128703002" xfId="39"/>
    <cellStyle name="style1446128703011" xfId="40"/>
    <cellStyle name="style144612870307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ibomana/Documents/DES_Agriculture/November%202016/SAS2016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_A"/>
      <sheetName val="SAS_A Tables"/>
      <sheetName val="Graph"/>
      <sheetName val="Season_C"/>
      <sheetName val="SAS_C Tables"/>
      <sheetName val="LSF_Season B-1"/>
      <sheetName val="LSF-season B-2"/>
      <sheetName val="SSF_Season B-1"/>
      <sheetName val="SSF-season B-2"/>
      <sheetName val="SAS_B Tables"/>
    </sheetNames>
    <sheetDataSet>
      <sheetData sheetId="0" refreshError="1"/>
      <sheetData sheetId="1" refreshError="1"/>
      <sheetData sheetId="2" refreshError="1"/>
      <sheetData sheetId="3" refreshError="1">
        <row r="289">
          <cell r="C289" t="str">
            <v>Bush beans</v>
          </cell>
          <cell r="D289" t="str">
            <v>Climbing beans</v>
          </cell>
          <cell r="E289" t="str">
            <v>Peas</v>
          </cell>
          <cell r="F289" t="str">
            <v>Irish potatoes</v>
          </cell>
          <cell r="G289" t="str">
            <v>Sweet potatoes</v>
          </cell>
          <cell r="H289" t="str">
            <v>Tomatoes</v>
          </cell>
          <cell r="I289" t="str">
            <v>White cabbage</v>
          </cell>
          <cell r="J289" t="str">
            <v>Flower cabage</v>
          </cell>
          <cell r="K289" t="str">
            <v>Onions</v>
          </cell>
          <cell r="L289" t="str">
            <v>Carrots</v>
          </cell>
          <cell r="M289" t="str">
            <v>Eggplant</v>
          </cell>
          <cell r="N289" t="str">
            <v>Other fruits</v>
          </cell>
          <cell r="O289" t="str">
            <v>Soya beans</v>
          </cell>
          <cell r="P289" t="str">
            <v>Ground nuts</v>
          </cell>
          <cell r="Q289" t="str">
            <v>Sweet pepper</v>
          </cell>
          <cell r="R289" t="str">
            <v>Amaranths</v>
          </cell>
          <cell r="S289" t="str">
            <v>Celery</v>
          </cell>
          <cell r="T289" t="str">
            <v>Sugar beet</v>
          </cell>
          <cell r="U289" t="str">
            <v>Garlic</v>
          </cell>
          <cell r="V289" t="str">
            <v>Leeks</v>
          </cell>
          <cell r="W289" t="str">
            <v>Fresh beans</v>
          </cell>
          <cell r="X289" t="str">
            <v>Cucumber</v>
          </cell>
          <cell r="Y289" t="str">
            <v>Total</v>
          </cell>
        </row>
        <row r="290">
          <cell r="C290" t="str">
            <v>%</v>
          </cell>
          <cell r="D290" t="str">
            <v>%</v>
          </cell>
          <cell r="E290" t="str">
            <v>%</v>
          </cell>
          <cell r="F290" t="str">
            <v>%</v>
          </cell>
          <cell r="G290" t="str">
            <v>%</v>
          </cell>
          <cell r="H290" t="str">
            <v>%</v>
          </cell>
          <cell r="I290" t="str">
            <v>%</v>
          </cell>
          <cell r="J290" t="str">
            <v>%</v>
          </cell>
          <cell r="K290" t="str">
            <v>%</v>
          </cell>
          <cell r="L290" t="str">
            <v>%</v>
          </cell>
          <cell r="M290" t="str">
            <v>%</v>
          </cell>
          <cell r="N290" t="str">
            <v>%</v>
          </cell>
          <cell r="O290" t="str">
            <v>%</v>
          </cell>
          <cell r="P290" t="str">
            <v>%</v>
          </cell>
          <cell r="Q290" t="str">
            <v>%</v>
          </cell>
          <cell r="R290" t="str">
            <v>%</v>
          </cell>
          <cell r="S290" t="str">
            <v>%</v>
          </cell>
          <cell r="T290" t="str">
            <v>%</v>
          </cell>
          <cell r="U290" t="str">
            <v>%</v>
          </cell>
          <cell r="V290" t="str">
            <v>%</v>
          </cell>
          <cell r="W290" t="str">
            <v>%</v>
          </cell>
          <cell r="X290" t="str">
            <v>%</v>
          </cell>
          <cell r="Y290" t="str">
            <v>%</v>
          </cell>
        </row>
        <row r="291">
          <cell r="C291">
            <v>0.36575395460984356</v>
          </cell>
          <cell r="D291">
            <v>3.0981704893021771</v>
          </cell>
          <cell r="E291">
            <v>4.7051659575679441</v>
          </cell>
          <cell r="F291">
            <v>78.739122855432257</v>
          </cell>
          <cell r="G291">
            <v>4.6302779671402297</v>
          </cell>
          <cell r="H291">
            <v>3.0688368276127496E-2</v>
          </cell>
          <cell r="I291">
            <v>1.5867529239333893</v>
          </cell>
          <cell r="J291">
            <v>0.10069837762858476</v>
          </cell>
          <cell r="K291">
            <v>4.7560281785849252</v>
          </cell>
          <cell r="L291">
            <v>0.43744075685775025</v>
          </cell>
          <cell r="M291">
            <v>3.6204381624763408E-2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0.14083958661080359</v>
          </cell>
          <cell r="S291">
            <v>0</v>
          </cell>
          <cell r="T291">
            <v>0.10663094585693342</v>
          </cell>
          <cell r="U291">
            <v>0.81276616003169422</v>
          </cell>
          <cell r="V291">
            <v>0.4534590965425806</v>
          </cell>
          <cell r="W291">
            <v>0</v>
          </cell>
          <cell r="X291">
            <v>0</v>
          </cell>
          <cell r="Y291">
            <v>100</v>
          </cell>
        </row>
        <row r="292">
          <cell r="C292">
            <v>10.495988998204826</v>
          </cell>
          <cell r="D292">
            <v>7.8539214472848701E-2</v>
          </cell>
          <cell r="E292">
            <v>3.0331066246927634</v>
          </cell>
          <cell r="F292">
            <v>14.587684298141099</v>
          </cell>
          <cell r="G292">
            <v>40.052363209787842</v>
          </cell>
          <cell r="H292">
            <v>17.046924632932846</v>
          </cell>
          <cell r="I292">
            <v>3.7697750975798274</v>
          </cell>
          <cell r="J292">
            <v>0</v>
          </cell>
          <cell r="K292">
            <v>0.34678926081646255</v>
          </cell>
          <cell r="L292">
            <v>0.90239162204218704</v>
          </cell>
          <cell r="M292">
            <v>4.7668044826328844</v>
          </cell>
          <cell r="N292">
            <v>0</v>
          </cell>
          <cell r="O292">
            <v>1.9237185941142145</v>
          </cell>
          <cell r="P292">
            <v>7.6783017629514505E-3</v>
          </cell>
          <cell r="Q292">
            <v>0.31790000949367958</v>
          </cell>
          <cell r="R292">
            <v>1.1787112454539519</v>
          </cell>
          <cell r="S292">
            <v>4.8154208835459742E-3</v>
          </cell>
          <cell r="T292">
            <v>0.35360571127004603</v>
          </cell>
          <cell r="U292">
            <v>0</v>
          </cell>
          <cell r="V292">
            <v>9.1418757306579654E-3</v>
          </cell>
          <cell r="W292">
            <v>1.1023294750766794</v>
          </cell>
          <cell r="X292">
            <v>2.1731924910872485E-2</v>
          </cell>
          <cell r="Y292">
            <v>100</v>
          </cell>
        </row>
        <row r="293">
          <cell r="C293">
            <v>20.460720378596118</v>
          </cell>
          <cell r="D293">
            <v>6.408926803706809E-2</v>
          </cell>
          <cell r="E293">
            <v>0.12061882837137171</v>
          </cell>
          <cell r="F293">
            <v>0.45198329080058197</v>
          </cell>
          <cell r="G293">
            <v>51.655687215300283</v>
          </cell>
          <cell r="H293">
            <v>12.033484045422314</v>
          </cell>
          <cell r="I293">
            <v>4.2515714203829651</v>
          </cell>
          <cell r="J293">
            <v>0</v>
          </cell>
          <cell r="K293">
            <v>0.19806635524545405</v>
          </cell>
          <cell r="L293">
            <v>0.31848390830291967</v>
          </cell>
          <cell r="M293">
            <v>4.8590444876891432</v>
          </cell>
          <cell r="N293">
            <v>1.6559137687048395</v>
          </cell>
          <cell r="O293">
            <v>1.5032915158887161</v>
          </cell>
          <cell r="P293">
            <v>0</v>
          </cell>
          <cell r="Q293">
            <v>0.51135220934393066</v>
          </cell>
          <cell r="R293">
            <v>1.6602059091689465</v>
          </cell>
          <cell r="S293">
            <v>2.38707224040225E-2</v>
          </cell>
          <cell r="T293">
            <v>0.14292036722710735</v>
          </cell>
          <cell r="U293">
            <v>0</v>
          </cell>
          <cell r="V293">
            <v>0</v>
          </cell>
          <cell r="W293">
            <v>8.8696309114354457E-2</v>
          </cell>
          <cell r="X293">
            <v>0</v>
          </cell>
          <cell r="Y293">
            <v>100</v>
          </cell>
        </row>
        <row r="294">
          <cell r="C294">
            <v>8.389002345960483</v>
          </cell>
          <cell r="D294">
            <v>0.93531583159365606</v>
          </cell>
          <cell r="E294">
            <v>3.282779793011092</v>
          </cell>
          <cell r="F294">
            <v>31.71965809731687</v>
          </cell>
          <cell r="G294">
            <v>30.886609708060973</v>
          </cell>
          <cell r="H294">
            <v>11.824572724881218</v>
          </cell>
          <cell r="I294">
            <v>3.1868472846898421</v>
          </cell>
          <cell r="J294">
            <v>2.8608993012041964E-2</v>
          </cell>
          <cell r="K294">
            <v>1.5879714129138531</v>
          </cell>
          <cell r="L294">
            <v>0.72511355039612568</v>
          </cell>
          <cell r="M294">
            <v>3.4299511026337313</v>
          </cell>
          <cell r="N294">
            <v>0.12813476569528112</v>
          </cell>
          <cell r="O294">
            <v>1.3446462988073391</v>
          </cell>
          <cell r="P294">
            <v>4.9027039830001487E-3</v>
          </cell>
          <cell r="Q294">
            <v>0.24255212307888641</v>
          </cell>
          <cell r="R294">
            <v>0.92110399188667647</v>
          </cell>
          <cell r="S294">
            <v>4.9218329399309665E-3</v>
          </cell>
          <cell r="T294">
            <v>0.26713589620436162</v>
          </cell>
          <cell r="U294">
            <v>0.23091157911734189</v>
          </cell>
          <cell r="V294">
            <v>0.13466757544341704</v>
          </cell>
          <cell r="W294">
            <v>0.71071624777540077</v>
          </cell>
          <cell r="X294">
            <v>1.3876140598287706E-2</v>
          </cell>
          <cell r="Y294">
            <v>100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tabSelected="1" workbookViewId="0">
      <selection activeCell="B3" sqref="B3:E11"/>
    </sheetView>
  </sheetViews>
  <sheetFormatPr defaultRowHeight="15" x14ac:dyDescent="0.25"/>
  <cols>
    <col min="2" max="2" width="30.140625" bestFit="1" customWidth="1"/>
    <col min="3" max="3" width="43.5703125" bestFit="1" customWidth="1"/>
    <col min="4" max="4" width="17.5703125" bestFit="1" customWidth="1"/>
    <col min="5" max="5" width="9" bestFit="1" customWidth="1"/>
  </cols>
  <sheetData>
    <row r="1" spans="2:5" ht="15.75" x14ac:dyDescent="0.25">
      <c r="B1" s="1" t="s">
        <v>0</v>
      </c>
    </row>
    <row r="3" spans="2:5" x14ac:dyDescent="0.25">
      <c r="B3" s="2" t="s">
        <v>1</v>
      </c>
      <c r="C3" s="2" t="s">
        <v>2</v>
      </c>
      <c r="D3" s="3" t="s">
        <v>3</v>
      </c>
      <c r="E3" s="3" t="s">
        <v>4</v>
      </c>
    </row>
    <row r="4" spans="2:5" x14ac:dyDescent="0.25">
      <c r="B4" s="4" t="s">
        <v>5</v>
      </c>
      <c r="C4" s="4" t="s">
        <v>6</v>
      </c>
      <c r="D4" s="5">
        <v>1479081.4264652298</v>
      </c>
      <c r="E4" s="5">
        <v>81.893531519437005</v>
      </c>
    </row>
    <row r="5" spans="2:5" ht="42.75" x14ac:dyDescent="0.25">
      <c r="B5" s="4" t="s">
        <v>7</v>
      </c>
      <c r="C5" s="6" t="s">
        <v>8</v>
      </c>
      <c r="D5" s="5">
        <v>48388.226861989984</v>
      </c>
      <c r="E5" s="5">
        <v>2.679151202082382</v>
      </c>
    </row>
    <row r="6" spans="2:5" x14ac:dyDescent="0.25">
      <c r="B6" s="4" t="s">
        <v>9</v>
      </c>
      <c r="C6" s="4" t="s">
        <v>10</v>
      </c>
      <c r="D6" s="5">
        <v>95820.740936260016</v>
      </c>
      <c r="E6" s="5">
        <v>5.305386659362453</v>
      </c>
    </row>
    <row r="7" spans="2:5" x14ac:dyDescent="0.25">
      <c r="B7" s="4" t="s">
        <v>11</v>
      </c>
      <c r="C7" s="4" t="s">
        <v>12</v>
      </c>
      <c r="D7" s="5">
        <v>20200.906704420002</v>
      </c>
      <c r="E7" s="5">
        <v>1.1184804029844366</v>
      </c>
    </row>
    <row r="8" spans="2:5" x14ac:dyDescent="0.25">
      <c r="B8" s="4" t="s">
        <v>13</v>
      </c>
      <c r="C8" s="4" t="s">
        <v>14</v>
      </c>
      <c r="D8" s="5">
        <v>133848.51396019006</v>
      </c>
      <c r="E8" s="5">
        <v>7.4109019968051815</v>
      </c>
    </row>
    <row r="9" spans="2:5" x14ac:dyDescent="0.25">
      <c r="B9" s="4" t="s">
        <v>15</v>
      </c>
      <c r="C9" s="4" t="s">
        <v>16</v>
      </c>
      <c r="D9" s="5">
        <v>28763.059160539997</v>
      </c>
      <c r="E9" s="5">
        <v>1.5925482193285365</v>
      </c>
    </row>
    <row r="10" spans="2:5" x14ac:dyDescent="0.25">
      <c r="B10" s="1119" t="s">
        <v>17</v>
      </c>
      <c r="C10" s="1120"/>
      <c r="D10" s="7">
        <v>1806102.8740886301</v>
      </c>
      <c r="E10" s="5">
        <v>100</v>
      </c>
    </row>
    <row r="11" spans="2:5" x14ac:dyDescent="0.25">
      <c r="B11" s="8" t="s">
        <v>18</v>
      </c>
      <c r="C11" s="9"/>
      <c r="D11" s="10"/>
      <c r="E11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B1" sqref="B1"/>
    </sheetView>
  </sheetViews>
  <sheetFormatPr defaultRowHeight="15" x14ac:dyDescent="0.25"/>
  <sheetData>
    <row r="1" spans="2:8" ht="15.75" x14ac:dyDescent="0.25">
      <c r="B1" s="145" t="s">
        <v>86</v>
      </c>
    </row>
    <row r="3" spans="2:8" ht="15.75" thickBot="1" x14ac:dyDescent="0.3">
      <c r="B3" s="91"/>
      <c r="C3" s="1233" t="s">
        <v>60</v>
      </c>
      <c r="D3" s="1233"/>
      <c r="E3" s="1233"/>
      <c r="F3" s="1233"/>
      <c r="G3" s="1234"/>
      <c r="H3" s="72"/>
    </row>
    <row r="4" spans="2:8" ht="15.75" thickBot="1" x14ac:dyDescent="0.3">
      <c r="B4" s="101" t="s">
        <v>61</v>
      </c>
      <c r="C4" s="92" t="s">
        <v>79</v>
      </c>
      <c r="D4" s="92" t="s">
        <v>80</v>
      </c>
      <c r="E4" s="92" t="s">
        <v>81</v>
      </c>
      <c r="F4" s="92" t="s">
        <v>82</v>
      </c>
      <c r="G4" s="93" t="s">
        <v>83</v>
      </c>
      <c r="H4" s="72"/>
    </row>
    <row r="5" spans="2:8" x14ac:dyDescent="0.25">
      <c r="B5" s="115">
        <v>1.1000000000000001</v>
      </c>
      <c r="C5" s="106">
        <v>4.9494949494949498</v>
      </c>
      <c r="D5" s="106">
        <v>16.969696969696972</v>
      </c>
      <c r="E5" s="106">
        <v>21.111111111111111</v>
      </c>
      <c r="F5" s="106">
        <v>23.131313131313131</v>
      </c>
      <c r="G5" s="107">
        <v>33.838383838383841</v>
      </c>
      <c r="H5" s="72"/>
    </row>
    <row r="6" spans="2:8" x14ac:dyDescent="0.25">
      <c r="B6" s="115">
        <v>1.2</v>
      </c>
      <c r="C6" s="106">
        <v>3.6842105263157889</v>
      </c>
      <c r="D6" s="106">
        <v>18.947368421052634</v>
      </c>
      <c r="E6" s="106">
        <v>20</v>
      </c>
      <c r="F6" s="106">
        <v>17.368421052631579</v>
      </c>
      <c r="G6" s="107">
        <v>40</v>
      </c>
      <c r="H6" s="72"/>
    </row>
    <row r="7" spans="2:8" x14ac:dyDescent="0.25">
      <c r="B7" s="115">
        <v>2.1</v>
      </c>
      <c r="C7" s="106">
        <v>2.5157232704402519</v>
      </c>
      <c r="D7" s="106">
        <v>13.836477987421384</v>
      </c>
      <c r="E7" s="106">
        <v>21.383647798742139</v>
      </c>
      <c r="F7" s="106">
        <v>27.044025157232703</v>
      </c>
      <c r="G7" s="107">
        <v>35.220125786163521</v>
      </c>
      <c r="H7" s="72"/>
    </row>
    <row r="8" spans="2:8" x14ac:dyDescent="0.25">
      <c r="B8" s="115">
        <v>2.2000000000000002</v>
      </c>
      <c r="C8" s="106">
        <v>2.6845637583892619</v>
      </c>
      <c r="D8" s="106">
        <v>14.76510067114094</v>
      </c>
      <c r="E8" s="106">
        <v>25.503355704697988</v>
      </c>
      <c r="F8" s="106">
        <v>30.201342281879196</v>
      </c>
      <c r="G8" s="107">
        <v>26.845637583892618</v>
      </c>
      <c r="H8" s="72"/>
    </row>
    <row r="9" spans="2:8" x14ac:dyDescent="0.25">
      <c r="B9" s="116" t="s">
        <v>13</v>
      </c>
      <c r="C9" s="106">
        <v>8.8235294117647065</v>
      </c>
      <c r="D9" s="106">
        <v>17.647058823529413</v>
      </c>
      <c r="E9" s="106">
        <v>14.705882352941178</v>
      </c>
      <c r="F9" s="106">
        <v>20.588235294117645</v>
      </c>
      <c r="G9" s="107">
        <v>38.235294117647058</v>
      </c>
      <c r="H9" s="72"/>
    </row>
    <row r="10" spans="2:8" x14ac:dyDescent="0.25">
      <c r="B10" s="117" t="s">
        <v>65</v>
      </c>
      <c r="C10" s="118">
        <v>4.402102496714849</v>
      </c>
      <c r="D10" s="118">
        <v>16.68856767411301</v>
      </c>
      <c r="E10" s="118">
        <v>21.287779237844941</v>
      </c>
      <c r="F10" s="118">
        <v>23.455978975032853</v>
      </c>
      <c r="G10" s="119">
        <v>34.165571616294351</v>
      </c>
      <c r="H10" s="72"/>
    </row>
    <row r="11" spans="2:8" x14ac:dyDescent="0.25">
      <c r="B11" s="51" t="s">
        <v>71</v>
      </c>
      <c r="C11" s="51"/>
      <c r="D11" s="51"/>
      <c r="E11" s="51"/>
      <c r="F11" s="51"/>
      <c r="G11" s="51"/>
      <c r="H11" s="72"/>
    </row>
  </sheetData>
  <mergeCells count="1">
    <mergeCell ref="C3:G3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B1" sqref="B1"/>
    </sheetView>
  </sheetViews>
  <sheetFormatPr defaultRowHeight="15" x14ac:dyDescent="0.25"/>
  <cols>
    <col min="3" max="3" width="13.140625" customWidth="1"/>
    <col min="4" max="4" width="12.28515625" customWidth="1"/>
  </cols>
  <sheetData>
    <row r="1" spans="2:5" ht="15.75" x14ac:dyDescent="0.25">
      <c r="B1" s="693" t="s">
        <v>422</v>
      </c>
    </row>
    <row r="3" spans="2:5" ht="15.75" thickBot="1" x14ac:dyDescent="0.3">
      <c r="B3" s="133"/>
      <c r="C3" s="1233" t="s">
        <v>60</v>
      </c>
      <c r="D3" s="1233"/>
      <c r="E3" s="1234"/>
    </row>
    <row r="4" spans="2:5" ht="15.75" thickBot="1" x14ac:dyDescent="0.3">
      <c r="B4" s="900" t="s">
        <v>61</v>
      </c>
      <c r="C4" s="134" t="s">
        <v>95</v>
      </c>
      <c r="D4" s="135" t="s">
        <v>96</v>
      </c>
      <c r="E4" s="901" t="s">
        <v>62</v>
      </c>
    </row>
    <row r="5" spans="2:5" x14ac:dyDescent="0.25">
      <c r="B5" s="902">
        <v>1.2</v>
      </c>
      <c r="C5" s="833">
        <v>30.012004801920767</v>
      </c>
      <c r="D5" s="833">
        <v>69.987995198079233</v>
      </c>
      <c r="E5" s="903">
        <v>100</v>
      </c>
    </row>
    <row r="6" spans="2:5" x14ac:dyDescent="0.25">
      <c r="B6" s="902">
        <v>2.1</v>
      </c>
      <c r="C6" s="834">
        <v>1.7409654444737537</v>
      </c>
      <c r="D6" s="834">
        <v>98.259034555526242</v>
      </c>
      <c r="E6" s="903">
        <v>100</v>
      </c>
    </row>
    <row r="7" spans="2:5" x14ac:dyDescent="0.25">
      <c r="B7" s="902">
        <v>2.2000000000000002</v>
      </c>
      <c r="C7" s="904">
        <v>0.47487138899881282</v>
      </c>
      <c r="D7" s="834">
        <v>99.525128611001193</v>
      </c>
      <c r="E7" s="903">
        <v>100</v>
      </c>
    </row>
    <row r="8" spans="2:5" x14ac:dyDescent="0.25">
      <c r="B8" s="98" t="s">
        <v>65</v>
      </c>
      <c r="C8" s="840">
        <v>9.390949302483838</v>
      </c>
      <c r="D8" s="840">
        <v>90.609050697516167</v>
      </c>
      <c r="E8" s="905">
        <v>100</v>
      </c>
    </row>
    <row r="9" spans="2:5" x14ac:dyDescent="0.25">
      <c r="B9" s="129" t="s">
        <v>408</v>
      </c>
      <c r="C9" s="129"/>
      <c r="D9" s="129"/>
      <c r="E9" s="129"/>
    </row>
  </sheetData>
  <mergeCells count="1">
    <mergeCell ref="C3:E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opLeftCell="A19" workbookViewId="0">
      <selection activeCell="S17" sqref="S17"/>
    </sheetView>
  </sheetViews>
  <sheetFormatPr defaultRowHeight="15" x14ac:dyDescent="0.25"/>
  <cols>
    <col min="2" max="2" width="19.42578125" customWidth="1"/>
    <col min="3" max="3" width="16.7109375" customWidth="1"/>
    <col min="4" max="4" width="18" customWidth="1"/>
    <col min="6" max="6" width="14.140625" customWidth="1"/>
  </cols>
  <sheetData>
    <row r="1" spans="2:7" ht="15.75" x14ac:dyDescent="0.25">
      <c r="B1" s="918" t="s">
        <v>427</v>
      </c>
    </row>
    <row r="2" spans="2:7" ht="15.75" thickBot="1" x14ac:dyDescent="0.3"/>
    <row r="3" spans="2:7" ht="45" thickTop="1" thickBot="1" x14ac:dyDescent="0.3">
      <c r="B3" s="906" t="s">
        <v>98</v>
      </c>
      <c r="C3" s="907" t="s">
        <v>423</v>
      </c>
      <c r="D3" s="907" t="s">
        <v>424</v>
      </c>
      <c r="E3" s="907" t="s">
        <v>425</v>
      </c>
      <c r="F3" s="907" t="s">
        <v>426</v>
      </c>
      <c r="G3" s="908" t="s">
        <v>62</v>
      </c>
    </row>
    <row r="4" spans="2:7" ht="15.75" thickTop="1" x14ac:dyDescent="0.25">
      <c r="B4" s="909" t="s">
        <v>108</v>
      </c>
      <c r="C4" s="910">
        <v>1.2195121951219512</v>
      </c>
      <c r="D4" s="910">
        <v>6.7073170731707314</v>
      </c>
      <c r="E4" s="910">
        <v>35.365853658536587</v>
      </c>
      <c r="F4" s="910">
        <v>56.707317073170735</v>
      </c>
      <c r="G4" s="911">
        <v>100</v>
      </c>
    </row>
    <row r="5" spans="2:7" x14ac:dyDescent="0.25">
      <c r="B5" s="912" t="s">
        <v>109</v>
      </c>
      <c r="C5" s="913">
        <v>63.333333333333336</v>
      </c>
      <c r="D5" s="913">
        <v>13.333333333333334</v>
      </c>
      <c r="E5" s="913">
        <v>6.666666666666667</v>
      </c>
      <c r="F5" s="913">
        <v>16.666666666666668</v>
      </c>
      <c r="G5" s="914">
        <v>100</v>
      </c>
    </row>
    <row r="6" spans="2:7" x14ac:dyDescent="0.25">
      <c r="B6" s="912" t="s">
        <v>110</v>
      </c>
      <c r="C6" s="913">
        <v>26.984126984126984</v>
      </c>
      <c r="D6" s="913">
        <v>23.80952380952381</v>
      </c>
      <c r="E6" s="913">
        <v>30.158730158730158</v>
      </c>
      <c r="F6" s="913">
        <v>19.047619047619047</v>
      </c>
      <c r="G6" s="914">
        <v>100</v>
      </c>
    </row>
    <row r="7" spans="2:7" x14ac:dyDescent="0.25">
      <c r="B7" s="912" t="s">
        <v>112</v>
      </c>
      <c r="C7" s="913">
        <v>20.232558139534884</v>
      </c>
      <c r="D7" s="913">
        <v>14.651162790697674</v>
      </c>
      <c r="E7" s="913">
        <v>25.348837209302324</v>
      </c>
      <c r="F7" s="913">
        <v>39.767441860465112</v>
      </c>
      <c r="G7" s="914">
        <v>100</v>
      </c>
    </row>
    <row r="8" spans="2:7" x14ac:dyDescent="0.25">
      <c r="B8" s="912" t="s">
        <v>113</v>
      </c>
      <c r="C8" s="913">
        <v>16.851851851851851</v>
      </c>
      <c r="D8" s="913">
        <v>28.888888888888889</v>
      </c>
      <c r="E8" s="913">
        <v>33.888888888888886</v>
      </c>
      <c r="F8" s="913">
        <v>20.37037037037037</v>
      </c>
      <c r="G8" s="914">
        <v>100</v>
      </c>
    </row>
    <row r="9" spans="2:7" x14ac:dyDescent="0.25">
      <c r="B9" s="912" t="s">
        <v>154</v>
      </c>
      <c r="C9" s="913">
        <v>13.186813186813186</v>
      </c>
      <c r="D9" s="913">
        <v>28.571428571428573</v>
      </c>
      <c r="E9" s="913">
        <v>25.274725274725274</v>
      </c>
      <c r="F9" s="913">
        <v>32.967032967032964</v>
      </c>
      <c r="G9" s="914">
        <v>100</v>
      </c>
    </row>
    <row r="10" spans="2:7" x14ac:dyDescent="0.25">
      <c r="B10" s="912" t="s">
        <v>155</v>
      </c>
      <c r="C10" s="913">
        <v>5.5555555555555554</v>
      </c>
      <c r="D10" s="913">
        <v>6.666666666666667</v>
      </c>
      <c r="E10" s="913">
        <v>40</v>
      </c>
      <c r="F10" s="913">
        <v>47.777777777777779</v>
      </c>
      <c r="G10" s="914">
        <v>100</v>
      </c>
    </row>
    <row r="11" spans="2:7" x14ac:dyDescent="0.25">
      <c r="B11" s="912" t="s">
        <v>156</v>
      </c>
      <c r="C11" s="913">
        <v>0</v>
      </c>
      <c r="D11" s="913">
        <v>0</v>
      </c>
      <c r="E11" s="913">
        <v>100</v>
      </c>
      <c r="F11" s="913">
        <v>0</v>
      </c>
      <c r="G11" s="914">
        <v>100</v>
      </c>
    </row>
    <row r="12" spans="2:7" x14ac:dyDescent="0.25">
      <c r="B12" s="912" t="s">
        <v>157</v>
      </c>
      <c r="C12" s="913">
        <v>16</v>
      </c>
      <c r="D12" s="913">
        <v>32</v>
      </c>
      <c r="E12" s="913">
        <v>36</v>
      </c>
      <c r="F12" s="913">
        <v>16</v>
      </c>
      <c r="G12" s="914">
        <v>100</v>
      </c>
    </row>
    <row r="13" spans="2:7" x14ac:dyDescent="0.25">
      <c r="B13" s="912" t="s">
        <v>158</v>
      </c>
      <c r="C13" s="913">
        <v>10</v>
      </c>
      <c r="D13" s="913">
        <v>20</v>
      </c>
      <c r="E13" s="913">
        <v>25</v>
      </c>
      <c r="F13" s="913">
        <v>45</v>
      </c>
      <c r="G13" s="914">
        <v>100</v>
      </c>
    </row>
    <row r="14" spans="2:7" x14ac:dyDescent="0.25">
      <c r="B14" s="912" t="s">
        <v>159</v>
      </c>
      <c r="C14" s="913">
        <v>25.925925925925927</v>
      </c>
      <c r="D14" s="913">
        <v>24.074074074074073</v>
      </c>
      <c r="E14" s="913">
        <v>29.62962962962963</v>
      </c>
      <c r="F14" s="913">
        <v>20.37037037037037</v>
      </c>
      <c r="G14" s="914">
        <v>100</v>
      </c>
    </row>
    <row r="15" spans="2:7" x14ac:dyDescent="0.25">
      <c r="B15" s="912" t="s">
        <v>166</v>
      </c>
      <c r="C15" s="913">
        <v>0</v>
      </c>
      <c r="D15" s="913">
        <v>50</v>
      </c>
      <c r="E15" s="913">
        <v>50</v>
      </c>
      <c r="F15" s="913">
        <v>0</v>
      </c>
      <c r="G15" s="914">
        <v>100</v>
      </c>
    </row>
    <row r="16" spans="2:7" x14ac:dyDescent="0.25">
      <c r="B16" s="912" t="s">
        <v>119</v>
      </c>
      <c r="C16" s="913">
        <v>11.111111111111111</v>
      </c>
      <c r="D16" s="913">
        <v>7.4074074074074074</v>
      </c>
      <c r="E16" s="913">
        <v>62.962962962962962</v>
      </c>
      <c r="F16" s="913">
        <v>18.518518518518519</v>
      </c>
      <c r="G16" s="914">
        <v>100</v>
      </c>
    </row>
    <row r="17" spans="2:7" x14ac:dyDescent="0.25">
      <c r="B17" s="912" t="s">
        <v>201</v>
      </c>
      <c r="C17" s="913">
        <v>0</v>
      </c>
      <c r="D17" s="913">
        <v>0</v>
      </c>
      <c r="E17" s="913">
        <v>100</v>
      </c>
      <c r="F17" s="913">
        <v>0</v>
      </c>
      <c r="G17" s="914">
        <v>100</v>
      </c>
    </row>
    <row r="18" spans="2:7" x14ac:dyDescent="0.25">
      <c r="B18" s="912" t="s">
        <v>202</v>
      </c>
      <c r="C18" s="913">
        <v>33.333333333333336</v>
      </c>
      <c r="D18" s="913">
        <v>13.333333333333334</v>
      </c>
      <c r="E18" s="913">
        <v>40</v>
      </c>
      <c r="F18" s="913">
        <v>13.333333333333334</v>
      </c>
      <c r="G18" s="914">
        <v>100</v>
      </c>
    </row>
    <row r="19" spans="2:7" x14ac:dyDescent="0.25">
      <c r="B19" s="912" t="s">
        <v>205</v>
      </c>
      <c r="C19" s="913">
        <v>2.7027027027027026</v>
      </c>
      <c r="D19" s="913">
        <v>21.621621621621621</v>
      </c>
      <c r="E19" s="913">
        <v>35.135135135135137</v>
      </c>
      <c r="F19" s="913">
        <v>40.540540540540547</v>
      </c>
      <c r="G19" s="914">
        <v>100</v>
      </c>
    </row>
    <row r="20" spans="2:7" x14ac:dyDescent="0.25">
      <c r="B20" s="912" t="s">
        <v>206</v>
      </c>
      <c r="C20" s="913">
        <v>33.333333333333336</v>
      </c>
      <c r="D20" s="913">
        <v>0</v>
      </c>
      <c r="E20" s="913">
        <v>33.333333333333336</v>
      </c>
      <c r="F20" s="913">
        <v>33.333333333333336</v>
      </c>
      <c r="G20" s="914">
        <v>100</v>
      </c>
    </row>
    <row r="21" spans="2:7" x14ac:dyDescent="0.25">
      <c r="B21" s="912" t="s">
        <v>403</v>
      </c>
      <c r="C21" s="913">
        <v>0</v>
      </c>
      <c r="D21" s="913">
        <v>100</v>
      </c>
      <c r="E21" s="913">
        <v>0</v>
      </c>
      <c r="F21" s="913">
        <v>0</v>
      </c>
      <c r="G21" s="914">
        <v>100</v>
      </c>
    </row>
    <row r="22" spans="2:7" x14ac:dyDescent="0.25">
      <c r="B22" s="912" t="s">
        <v>177</v>
      </c>
      <c r="C22" s="913">
        <v>0</v>
      </c>
      <c r="D22" s="913">
        <v>0</v>
      </c>
      <c r="E22" s="913">
        <v>42.857142857142854</v>
      </c>
      <c r="F22" s="913">
        <v>57.142857142857139</v>
      </c>
      <c r="G22" s="914">
        <v>100</v>
      </c>
    </row>
    <row r="23" spans="2:7" x14ac:dyDescent="0.25">
      <c r="B23" s="912" t="s">
        <v>334</v>
      </c>
      <c r="C23" s="913">
        <v>14.285714285714286</v>
      </c>
      <c r="D23" s="913">
        <v>42.857142857142854</v>
      </c>
      <c r="E23" s="913">
        <v>14.285714285714286</v>
      </c>
      <c r="F23" s="913">
        <v>28.571428571428573</v>
      </c>
      <c r="G23" s="914">
        <v>100</v>
      </c>
    </row>
    <row r="24" spans="2:7" x14ac:dyDescent="0.25">
      <c r="B24" s="912" t="s">
        <v>335</v>
      </c>
      <c r="C24" s="913">
        <v>0</v>
      </c>
      <c r="D24" s="913">
        <v>0</v>
      </c>
      <c r="E24" s="913">
        <v>33.333333333333336</v>
      </c>
      <c r="F24" s="913">
        <v>66.666666666666671</v>
      </c>
      <c r="G24" s="914">
        <v>100</v>
      </c>
    </row>
    <row r="25" spans="2:7" x14ac:dyDescent="0.25">
      <c r="B25" s="912" t="s">
        <v>178</v>
      </c>
      <c r="C25" s="913">
        <v>0</v>
      </c>
      <c r="D25" s="913">
        <v>31.578947368421051</v>
      </c>
      <c r="E25" s="913">
        <v>21.05263157894737</v>
      </c>
      <c r="F25" s="913">
        <v>47.368421052631575</v>
      </c>
      <c r="G25" s="914">
        <v>100</v>
      </c>
    </row>
    <row r="26" spans="2:7" x14ac:dyDescent="0.25">
      <c r="B26" s="912" t="s">
        <v>369</v>
      </c>
      <c r="C26" s="913">
        <v>0</v>
      </c>
      <c r="D26" s="913">
        <v>0</v>
      </c>
      <c r="E26" s="913">
        <v>0</v>
      </c>
      <c r="F26" s="913">
        <v>100</v>
      </c>
      <c r="G26" s="914">
        <v>100</v>
      </c>
    </row>
    <row r="27" spans="2:7" ht="29.25" thickBot="1" x14ac:dyDescent="0.3">
      <c r="B27" s="915" t="s">
        <v>160</v>
      </c>
      <c r="C27" s="916">
        <v>0</v>
      </c>
      <c r="D27" s="916">
        <v>100</v>
      </c>
      <c r="E27" s="916">
        <v>0</v>
      </c>
      <c r="F27" s="916">
        <v>0</v>
      </c>
      <c r="G27" s="917">
        <v>100</v>
      </c>
    </row>
    <row r="28" spans="2:7" x14ac:dyDescent="0.25">
      <c r="B28" s="1290" t="s">
        <v>408</v>
      </c>
      <c r="C28" s="1290"/>
      <c r="D28" s="1290"/>
      <c r="E28" s="1290"/>
      <c r="F28" s="1290"/>
      <c r="G28" s="1290"/>
    </row>
  </sheetData>
  <mergeCells count="1">
    <mergeCell ref="B28:G28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B1" sqref="B1"/>
    </sheetView>
  </sheetViews>
  <sheetFormatPr defaultRowHeight="15" x14ac:dyDescent="0.25"/>
  <cols>
    <col min="2" max="2" width="24.42578125" customWidth="1"/>
  </cols>
  <sheetData>
    <row r="1" spans="2:7" ht="15.75" x14ac:dyDescent="0.25">
      <c r="B1" s="918" t="s">
        <v>428</v>
      </c>
    </row>
    <row r="3" spans="2:7" ht="15.75" thickBot="1" x14ac:dyDescent="0.3">
      <c r="B3" s="919" t="s">
        <v>176</v>
      </c>
      <c r="C3" s="920" t="s">
        <v>410</v>
      </c>
      <c r="D3" s="921" t="s">
        <v>253</v>
      </c>
      <c r="E3" s="921" t="s">
        <v>255</v>
      </c>
      <c r="F3" s="922" t="s">
        <v>62</v>
      </c>
      <c r="G3" s="923" t="s">
        <v>4</v>
      </c>
    </row>
    <row r="4" spans="2:7" x14ac:dyDescent="0.25">
      <c r="B4" s="924" t="s">
        <v>133</v>
      </c>
      <c r="C4" s="925">
        <v>6487.3735999999999</v>
      </c>
      <c r="D4" s="926">
        <v>8960.5720000000001</v>
      </c>
      <c r="E4" s="926">
        <v>993.90072250000014</v>
      </c>
      <c r="F4" s="926">
        <v>16441.846322499998</v>
      </c>
      <c r="G4" s="927">
        <v>55.604697674800242</v>
      </c>
    </row>
    <row r="5" spans="2:7" x14ac:dyDescent="0.25">
      <c r="B5" s="924" t="s">
        <v>113</v>
      </c>
      <c r="C5" s="925">
        <v>343.13159999999999</v>
      </c>
      <c r="D5" s="926">
        <v>6633.942</v>
      </c>
      <c r="E5" s="926">
        <v>981.08360000000005</v>
      </c>
      <c r="F5" s="926">
        <v>7958.1571999999996</v>
      </c>
      <c r="G5" s="927">
        <v>26.913700351825852</v>
      </c>
    </row>
    <row r="6" spans="2:7" x14ac:dyDescent="0.25">
      <c r="B6" s="924" t="s">
        <v>112</v>
      </c>
      <c r="C6" s="925">
        <v>6144.2420000000002</v>
      </c>
      <c r="D6" s="926">
        <v>2326.63</v>
      </c>
      <c r="E6" s="926">
        <v>12.08779</v>
      </c>
      <c r="F6" s="926">
        <v>8482.959789999999</v>
      </c>
      <c r="G6" s="927">
        <v>28.688530792612081</v>
      </c>
    </row>
    <row r="7" spans="2:7" x14ac:dyDescent="0.25">
      <c r="B7" s="924" t="s">
        <v>136</v>
      </c>
      <c r="C7" s="925">
        <v>0</v>
      </c>
      <c r="D7" s="926">
        <v>0</v>
      </c>
      <c r="E7" s="926">
        <v>0.72933250000000005</v>
      </c>
      <c r="F7" s="926">
        <v>0.72933250000000005</v>
      </c>
      <c r="G7" s="927">
        <v>2.46653036231152E-3</v>
      </c>
    </row>
    <row r="8" spans="2:7" x14ac:dyDescent="0.25">
      <c r="B8" s="924" t="s">
        <v>360</v>
      </c>
      <c r="C8" s="925">
        <v>625.38886000000002</v>
      </c>
      <c r="D8" s="926">
        <v>5399.0561669999997</v>
      </c>
      <c r="E8" s="926">
        <v>624.65280800000005</v>
      </c>
      <c r="F8" s="926">
        <v>6649.0978349999996</v>
      </c>
      <c r="G8" s="927">
        <v>22.48659108432339</v>
      </c>
    </row>
    <row r="9" spans="2:7" x14ac:dyDescent="0.25">
      <c r="B9" s="924" t="s">
        <v>139</v>
      </c>
      <c r="C9" s="925">
        <v>245.33776</v>
      </c>
      <c r="D9" s="926">
        <v>3781.3299000000002</v>
      </c>
      <c r="E9" s="926">
        <v>485.44451499999997</v>
      </c>
      <c r="F9" s="926">
        <v>4512.1121750000002</v>
      </c>
      <c r="G9" s="927">
        <v>15.259516993679796</v>
      </c>
    </row>
    <row r="10" spans="2:7" x14ac:dyDescent="0.25">
      <c r="B10" s="924" t="s">
        <v>108</v>
      </c>
      <c r="C10" s="925">
        <v>26.61486</v>
      </c>
      <c r="D10" s="926">
        <v>3743.2550000000001</v>
      </c>
      <c r="E10" s="926">
        <v>483.92869999999999</v>
      </c>
      <c r="F10" s="926">
        <v>4253.7985600000002</v>
      </c>
      <c r="G10" s="927">
        <v>14.385925902653483</v>
      </c>
    </row>
    <row r="11" spans="2:7" x14ac:dyDescent="0.25">
      <c r="B11" s="924" t="s">
        <v>109</v>
      </c>
      <c r="C11" s="925">
        <v>218.72290000000001</v>
      </c>
      <c r="D11" s="926">
        <v>38.0749</v>
      </c>
      <c r="E11" s="926">
        <v>1.5158149999999999</v>
      </c>
      <c r="F11" s="926">
        <v>258.31361499999997</v>
      </c>
      <c r="G11" s="927">
        <v>0.87359109102631283</v>
      </c>
    </row>
    <row r="12" spans="2:7" x14ac:dyDescent="0.25">
      <c r="B12" s="924" t="s">
        <v>110</v>
      </c>
      <c r="C12" s="925">
        <v>380.05110000000002</v>
      </c>
      <c r="D12" s="926">
        <v>851.65710000000001</v>
      </c>
      <c r="E12" s="926">
        <v>3.9005930000000002</v>
      </c>
      <c r="F12" s="926">
        <v>1235.6087930000001</v>
      </c>
      <c r="G12" s="927">
        <v>4.1787066994458497</v>
      </c>
    </row>
    <row r="13" spans="2:7" x14ac:dyDescent="0.25">
      <c r="B13" s="924" t="s">
        <v>120</v>
      </c>
      <c r="C13" s="925">
        <v>0</v>
      </c>
      <c r="D13" s="926">
        <v>1.1105670000000001</v>
      </c>
      <c r="E13" s="926">
        <v>0</v>
      </c>
      <c r="F13" s="926">
        <v>1.1105670000000001</v>
      </c>
      <c r="G13" s="927">
        <v>3.7558277258742997E-3</v>
      </c>
    </row>
    <row r="14" spans="2:7" x14ac:dyDescent="0.25">
      <c r="B14" s="924" t="s">
        <v>119</v>
      </c>
      <c r="C14" s="925">
        <v>0</v>
      </c>
      <c r="D14" s="926">
        <v>764.95860000000005</v>
      </c>
      <c r="E14" s="926">
        <v>135.30770000000001</v>
      </c>
      <c r="F14" s="926">
        <v>900.2663</v>
      </c>
      <c r="G14" s="927">
        <v>3.0446115634718751</v>
      </c>
    </row>
    <row r="15" spans="2:7" x14ac:dyDescent="0.25">
      <c r="B15" s="924" t="s">
        <v>141</v>
      </c>
      <c r="C15" s="925">
        <v>607.18563940000001</v>
      </c>
      <c r="D15" s="926">
        <v>5293.5104463000007</v>
      </c>
      <c r="E15" s="926">
        <v>577.52748910000003</v>
      </c>
      <c r="F15" s="926">
        <v>6478.2235748000003</v>
      </c>
      <c r="G15" s="927">
        <v>21.908711240876379</v>
      </c>
    </row>
    <row r="16" spans="2:7" x14ac:dyDescent="0.25">
      <c r="B16" s="924" t="s">
        <v>142</v>
      </c>
      <c r="C16" s="925">
        <v>607.18563940000001</v>
      </c>
      <c r="D16" s="926">
        <v>5293.5104463000007</v>
      </c>
      <c r="E16" s="926">
        <v>547.86086910000006</v>
      </c>
      <c r="F16" s="926">
        <v>6448.5569548000003</v>
      </c>
      <c r="G16" s="927">
        <v>21.808381666947948</v>
      </c>
    </row>
    <row r="17" spans="2:7" x14ac:dyDescent="0.25">
      <c r="B17" s="924" t="s">
        <v>143</v>
      </c>
      <c r="C17" s="925">
        <v>0</v>
      </c>
      <c r="D17" s="926">
        <v>0</v>
      </c>
      <c r="E17" s="926">
        <v>29.666620000000002</v>
      </c>
      <c r="F17" s="926">
        <v>29.666620000000002</v>
      </c>
      <c r="G17" s="927">
        <v>0.10032957392843207</v>
      </c>
    </row>
    <row r="18" spans="2:7" x14ac:dyDescent="0.25">
      <c r="B18" s="924" t="s">
        <v>361</v>
      </c>
      <c r="C18" s="925">
        <v>7719.9480993999987</v>
      </c>
      <c r="D18" s="926">
        <v>19653.138613300001</v>
      </c>
      <c r="E18" s="926">
        <v>2196.0810196000002</v>
      </c>
      <c r="F18" s="926">
        <v>29569.167732299993</v>
      </c>
      <c r="G18" s="927">
        <v>100</v>
      </c>
    </row>
    <row r="19" spans="2:7" x14ac:dyDescent="0.25">
      <c r="B19" s="928" t="s">
        <v>362</v>
      </c>
      <c r="C19" s="929">
        <v>7719.9480993999987</v>
      </c>
      <c r="D19" s="930">
        <v>19653.138613300001</v>
      </c>
      <c r="E19" s="930">
        <v>2196.0810196000002</v>
      </c>
      <c r="F19" s="930">
        <v>29569.167732299993</v>
      </c>
      <c r="G19" s="931">
        <v>100</v>
      </c>
    </row>
    <row r="20" spans="2:7" x14ac:dyDescent="0.25">
      <c r="B20" s="51" t="s">
        <v>408</v>
      </c>
      <c r="C20" s="293"/>
      <c r="D20" s="293"/>
      <c r="E20" s="293"/>
      <c r="F20" s="293"/>
      <c r="G20" s="293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B1" sqref="B1"/>
    </sheetView>
  </sheetViews>
  <sheetFormatPr defaultRowHeight="15" x14ac:dyDescent="0.25"/>
  <sheetData>
    <row r="1" spans="2:4" ht="15.75" x14ac:dyDescent="0.25">
      <c r="B1" s="693" t="s">
        <v>429</v>
      </c>
    </row>
    <row r="2" spans="2:4" ht="15.75" thickBot="1" x14ac:dyDescent="0.3"/>
    <row r="3" spans="2:4" ht="15.75" thickBot="1" x14ac:dyDescent="0.3">
      <c r="B3" s="932" t="s">
        <v>61</v>
      </c>
      <c r="C3" s="933" t="s">
        <v>149</v>
      </c>
      <c r="D3" s="51"/>
    </row>
    <row r="4" spans="2:4" x14ac:dyDescent="0.25">
      <c r="B4" s="934">
        <v>1.2</v>
      </c>
      <c r="C4" s="935">
        <v>0.18596583027371338</v>
      </c>
      <c r="D4" s="51"/>
    </row>
    <row r="5" spans="2:4" x14ac:dyDescent="0.25">
      <c r="B5" s="934">
        <v>2.1</v>
      </c>
      <c r="C5" s="936">
        <v>0.17232969528177178</v>
      </c>
      <c r="D5" s="51"/>
    </row>
    <row r="6" spans="2:4" x14ac:dyDescent="0.25">
      <c r="B6" s="934">
        <v>2.2000000000000002</v>
      </c>
      <c r="C6" s="936">
        <v>0.15753428197091854</v>
      </c>
      <c r="D6" s="51"/>
    </row>
    <row r="7" spans="2:4" x14ac:dyDescent="0.25">
      <c r="B7" s="98" t="s">
        <v>65</v>
      </c>
      <c r="C7" s="937">
        <v>0.17</v>
      </c>
      <c r="D7" s="51"/>
    </row>
    <row r="8" spans="2:4" x14ac:dyDescent="0.25">
      <c r="B8" s="51" t="s">
        <v>408</v>
      </c>
      <c r="C8" s="51"/>
      <c r="D8" s="51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>
      <selection activeCell="B1" sqref="B1"/>
    </sheetView>
  </sheetViews>
  <sheetFormatPr defaultRowHeight="15" x14ac:dyDescent="0.25"/>
  <cols>
    <col min="2" max="2" width="24.28515625" customWidth="1"/>
  </cols>
  <sheetData>
    <row r="1" spans="2:6" ht="15.75" x14ac:dyDescent="0.25">
      <c r="B1" s="693" t="s">
        <v>434</v>
      </c>
    </row>
    <row r="2" spans="2:6" ht="15.75" thickBot="1" x14ac:dyDescent="0.3"/>
    <row r="3" spans="2:6" x14ac:dyDescent="0.25">
      <c r="B3" s="938" t="s">
        <v>128</v>
      </c>
      <c r="C3" s="939">
        <v>12</v>
      </c>
      <c r="D3" s="939">
        <v>21</v>
      </c>
      <c r="E3" s="939">
        <v>22</v>
      </c>
      <c r="F3" s="940" t="s">
        <v>65</v>
      </c>
    </row>
    <row r="4" spans="2:6" x14ac:dyDescent="0.25">
      <c r="B4" s="941" t="s">
        <v>108</v>
      </c>
      <c r="C4" s="942">
        <v>5.2833462227135898E-2</v>
      </c>
      <c r="D4" s="942">
        <v>4.1084344337841444E-2</v>
      </c>
      <c r="E4" s="942">
        <v>7.2035713738216975E-2</v>
      </c>
      <c r="F4" s="943">
        <v>4.3259062768631083E-2</v>
      </c>
    </row>
    <row r="5" spans="2:6" x14ac:dyDescent="0.25">
      <c r="B5" s="944" t="s">
        <v>109</v>
      </c>
      <c r="C5" s="945">
        <v>5.4273684299550949E-2</v>
      </c>
      <c r="D5" s="945">
        <v>1.8327620030114695E-2</v>
      </c>
      <c r="E5" s="945">
        <v>1.1056272390608987E-2</v>
      </c>
      <c r="F5" s="946">
        <v>4.1366190781607311E-2</v>
      </c>
    </row>
    <row r="6" spans="2:6" x14ac:dyDescent="0.25">
      <c r="B6" s="944" t="s">
        <v>110</v>
      </c>
      <c r="C6" s="945">
        <v>8.2004765575022801E-2</v>
      </c>
      <c r="D6" s="945">
        <v>4.9907097034156335E-2</v>
      </c>
      <c r="E6" s="945">
        <v>1.0669018054613844E-2</v>
      </c>
      <c r="F6" s="946">
        <v>5.5998713073559435E-2</v>
      </c>
    </row>
    <row r="7" spans="2:6" x14ac:dyDescent="0.25">
      <c r="B7" s="944" t="s">
        <v>112</v>
      </c>
      <c r="C7" s="945">
        <v>9.6648229641777869E-2</v>
      </c>
      <c r="D7" s="945">
        <v>0.1038354922206271</v>
      </c>
      <c r="E7" s="945">
        <v>2.6450314791873097E-2</v>
      </c>
      <c r="F7" s="946">
        <v>9.8140224331180373E-2</v>
      </c>
    </row>
    <row r="8" spans="2:6" x14ac:dyDescent="0.25">
      <c r="B8" s="944" t="s">
        <v>113</v>
      </c>
      <c r="C8" s="945">
        <v>5.4931821932475415E-2</v>
      </c>
      <c r="D8" s="945">
        <v>3.1661560168585789E-2</v>
      </c>
      <c r="E8" s="945">
        <v>3.968190851713E-2</v>
      </c>
      <c r="F8" s="946">
        <v>3.309047841702676E-2</v>
      </c>
    </row>
    <row r="9" spans="2:6" x14ac:dyDescent="0.25">
      <c r="B9" s="944" t="s">
        <v>430</v>
      </c>
      <c r="C9" s="945">
        <v>2.0938288420438766E-2</v>
      </c>
      <c r="D9" s="945">
        <v>9.7481232407604881E-2</v>
      </c>
      <c r="E9" s="945">
        <v>4.7661457497523492E-2</v>
      </c>
      <c r="F9" s="946">
        <v>8.8736077371372069E-2</v>
      </c>
    </row>
    <row r="10" spans="2:6" x14ac:dyDescent="0.25">
      <c r="B10" s="944" t="s">
        <v>155</v>
      </c>
      <c r="C10" s="945">
        <v>3.857385243851847E-2</v>
      </c>
      <c r="D10" s="945">
        <v>2.390034711396976E-2</v>
      </c>
      <c r="E10" s="945">
        <v>2.7193721111428037E-2</v>
      </c>
      <c r="F10" s="946">
        <v>2.5397994812605025E-2</v>
      </c>
    </row>
    <row r="11" spans="2:6" x14ac:dyDescent="0.25">
      <c r="B11" s="944" t="s">
        <v>156</v>
      </c>
      <c r="C11" s="945">
        <v>6.4323060214519501E-2</v>
      </c>
      <c r="D11" s="947"/>
      <c r="E11" s="947"/>
      <c r="F11" s="946">
        <v>6.4323060214519501E-2</v>
      </c>
    </row>
    <row r="12" spans="2:6" x14ac:dyDescent="0.25">
      <c r="B12" s="944" t="s">
        <v>157</v>
      </c>
      <c r="C12" s="945">
        <v>0.10353377095113198</v>
      </c>
      <c r="D12" s="945">
        <v>2.0846403548838915E-2</v>
      </c>
      <c r="E12" s="945">
        <v>2.5322798018654186E-2</v>
      </c>
      <c r="F12" s="946">
        <v>5.5807572570557844E-2</v>
      </c>
    </row>
    <row r="13" spans="2:6" x14ac:dyDescent="0.25">
      <c r="B13" s="944" t="s">
        <v>158</v>
      </c>
      <c r="C13" s="945">
        <v>9.3141282598177597E-2</v>
      </c>
      <c r="D13" s="945">
        <v>2.8606379171833399E-2</v>
      </c>
      <c r="E13" s="945">
        <v>2.8315527364611626E-2</v>
      </c>
      <c r="F13" s="946">
        <v>3.1916426863246944E-2</v>
      </c>
    </row>
    <row r="14" spans="2:6" x14ac:dyDescent="0.25">
      <c r="B14" s="944" t="s">
        <v>159</v>
      </c>
      <c r="C14" s="945">
        <v>1.4461146201938391E-2</v>
      </c>
      <c r="D14" s="945">
        <v>4.1173831043332533E-2</v>
      </c>
      <c r="E14" s="945">
        <v>3.6410542497677459E-2</v>
      </c>
      <c r="F14" s="946">
        <v>4.032087215857879E-2</v>
      </c>
    </row>
    <row r="15" spans="2:6" x14ac:dyDescent="0.25">
      <c r="B15" s="944" t="s">
        <v>166</v>
      </c>
      <c r="C15" s="947"/>
      <c r="D15" s="945"/>
      <c r="E15" s="945">
        <v>0.32458002772182226</v>
      </c>
      <c r="F15" s="946">
        <v>0.32458002772182226</v>
      </c>
    </row>
    <row r="16" spans="2:6" x14ac:dyDescent="0.25">
      <c r="B16" s="944" t="s">
        <v>119</v>
      </c>
      <c r="C16" s="947"/>
      <c r="D16" s="945">
        <v>3.1242756447472576E-2</v>
      </c>
      <c r="E16" s="947">
        <v>2.7414641941302564E-2</v>
      </c>
      <c r="F16" s="946">
        <v>3.0600537739288537E-2</v>
      </c>
    </row>
    <row r="17" spans="2:6" x14ac:dyDescent="0.25">
      <c r="B17" s="944" t="s">
        <v>120</v>
      </c>
      <c r="C17" s="947"/>
      <c r="D17" s="945">
        <v>7.4841110035777092E-3</v>
      </c>
      <c r="E17" s="945"/>
      <c r="F17" s="946">
        <v>7.4841110035777092E-3</v>
      </c>
    </row>
    <row r="18" spans="2:6" x14ac:dyDescent="0.25">
      <c r="B18" s="944" t="s">
        <v>201</v>
      </c>
      <c r="C18" s="947"/>
      <c r="D18" s="945">
        <v>3.5118788480758667E-2</v>
      </c>
      <c r="E18" s="945">
        <v>5.5003068409860134E-3</v>
      </c>
      <c r="F18" s="946">
        <v>2.814488651532724E-2</v>
      </c>
    </row>
    <row r="19" spans="2:6" x14ac:dyDescent="0.25">
      <c r="B19" s="944" t="s">
        <v>202</v>
      </c>
      <c r="C19" s="945"/>
      <c r="D19" s="945">
        <v>3.4383879651696508E-2</v>
      </c>
      <c r="E19" s="945">
        <v>2.543782527791336E-2</v>
      </c>
      <c r="F19" s="946">
        <v>3.3285328250559985E-2</v>
      </c>
    </row>
    <row r="20" spans="2:6" x14ac:dyDescent="0.25">
      <c r="B20" s="944" t="s">
        <v>205</v>
      </c>
      <c r="C20" s="947">
        <v>1.235320644142727E-2</v>
      </c>
      <c r="D20" s="945">
        <v>1.756072756740781E-2</v>
      </c>
      <c r="E20" s="945">
        <v>3.1937480861045142E-2</v>
      </c>
      <c r="F20" s="946">
        <v>1.8254614958372058E-2</v>
      </c>
    </row>
    <row r="21" spans="2:6" x14ac:dyDescent="0.25">
      <c r="B21" s="944" t="s">
        <v>206</v>
      </c>
      <c r="C21" s="945"/>
      <c r="D21" s="947">
        <v>9.1707332758232951E-3</v>
      </c>
      <c r="E21" s="947">
        <v>7.163589121773839E-3</v>
      </c>
      <c r="F21" s="946">
        <v>8.6981355670321323E-3</v>
      </c>
    </row>
    <row r="22" spans="2:6" x14ac:dyDescent="0.25">
      <c r="B22" s="944" t="s">
        <v>403</v>
      </c>
      <c r="C22" s="948">
        <v>4.8867184668779373E-3</v>
      </c>
      <c r="D22" s="949"/>
      <c r="E22" s="949"/>
      <c r="F22" s="950">
        <v>4.8867184668779373E-3</v>
      </c>
    </row>
    <row r="23" spans="2:6" x14ac:dyDescent="0.25">
      <c r="B23" s="944" t="s">
        <v>177</v>
      </c>
      <c r="C23" s="949">
        <v>3.4056302160024643E-2</v>
      </c>
      <c r="D23" s="948">
        <v>3.746369616904606E-2</v>
      </c>
      <c r="E23" s="948">
        <v>1.3814202374002585E-2</v>
      </c>
      <c r="F23" s="950">
        <v>3.4285472107315869E-2</v>
      </c>
    </row>
    <row r="24" spans="2:6" x14ac:dyDescent="0.25">
      <c r="B24" s="944" t="s">
        <v>334</v>
      </c>
      <c r="C24" s="949">
        <v>7.0885432728876666E-2</v>
      </c>
      <c r="D24" s="948"/>
      <c r="E24" s="949"/>
      <c r="F24" s="950">
        <v>7.0885432728876666E-2</v>
      </c>
    </row>
    <row r="25" spans="2:6" x14ac:dyDescent="0.25">
      <c r="B25" s="944" t="s">
        <v>431</v>
      </c>
      <c r="C25" s="948">
        <v>1.5358475502580404E-3</v>
      </c>
      <c r="D25" s="949"/>
      <c r="E25" s="949"/>
      <c r="F25" s="950">
        <v>1.5358475502580404E-3</v>
      </c>
    </row>
    <row r="26" spans="2:6" x14ac:dyDescent="0.25">
      <c r="B26" s="944" t="s">
        <v>335</v>
      </c>
      <c r="C26" s="948">
        <v>3.8456997426692396E-2</v>
      </c>
      <c r="D26" s="949">
        <v>1.0883881632859508E-2</v>
      </c>
      <c r="E26" s="949"/>
      <c r="F26" s="950">
        <v>2.8646401004610307E-2</v>
      </c>
    </row>
    <row r="27" spans="2:6" x14ac:dyDescent="0.25">
      <c r="B27" s="944" t="s">
        <v>432</v>
      </c>
      <c r="C27" s="948"/>
      <c r="D27" s="949">
        <v>3.985963623660306E-2</v>
      </c>
      <c r="E27" s="949">
        <v>1.6676998697221279E-2</v>
      </c>
      <c r="F27" s="950">
        <v>3.9241914658545402E-2</v>
      </c>
    </row>
    <row r="28" spans="2:6" x14ac:dyDescent="0.25">
      <c r="B28" s="944" t="s">
        <v>369</v>
      </c>
      <c r="C28" s="948"/>
      <c r="D28" s="949">
        <v>1.0841182665899396E-3</v>
      </c>
      <c r="E28" s="949"/>
      <c r="F28" s="950">
        <v>1.0841182665899396E-3</v>
      </c>
    </row>
    <row r="29" spans="2:6" x14ac:dyDescent="0.25">
      <c r="B29" s="944" t="s">
        <v>197</v>
      </c>
      <c r="C29" s="948"/>
      <c r="D29" s="949">
        <v>1.5496562322368845E-2</v>
      </c>
      <c r="E29" s="949"/>
      <c r="F29" s="950">
        <v>1.5496562322368845E-2</v>
      </c>
    </row>
    <row r="30" spans="2:6" x14ac:dyDescent="0.25">
      <c r="B30" s="944" t="s">
        <v>172</v>
      </c>
      <c r="C30" s="948">
        <v>1.0734512399482941</v>
      </c>
      <c r="D30" s="949">
        <v>2.1933725919308409</v>
      </c>
      <c r="E30" s="948">
        <v>0.84716539382934575</v>
      </c>
      <c r="F30" s="950">
        <v>1.6855620896585159</v>
      </c>
    </row>
    <row r="31" spans="2:6" x14ac:dyDescent="0.25">
      <c r="B31" s="944" t="s">
        <v>173</v>
      </c>
      <c r="C31" s="949">
        <v>0.12691991785291395</v>
      </c>
      <c r="D31" s="951">
        <v>0.11632476101980235</v>
      </c>
      <c r="E31" s="951">
        <v>0.10834030509538337</v>
      </c>
      <c r="F31" s="952">
        <v>0.11893920704837618</v>
      </c>
    </row>
    <row r="32" spans="2:6" x14ac:dyDescent="0.25">
      <c r="B32" s="944" t="s">
        <v>433</v>
      </c>
      <c r="C32" s="949">
        <v>9.6758803677878064E-2</v>
      </c>
      <c r="D32" s="949">
        <v>0.85604937458869956</v>
      </c>
      <c r="E32" s="949">
        <v>0.78934913271256646</v>
      </c>
      <c r="F32" s="950">
        <v>0.3079731980965093</v>
      </c>
    </row>
    <row r="33" spans="2:6" x14ac:dyDescent="0.25">
      <c r="B33" s="944" t="s">
        <v>115</v>
      </c>
      <c r="C33" s="949"/>
      <c r="D33" s="949"/>
      <c r="E33" s="949">
        <v>1.5959136188030243E-2</v>
      </c>
      <c r="F33" s="950">
        <v>1.5959136188030243E-2</v>
      </c>
    </row>
    <row r="34" spans="2:6" ht="28.5" x14ac:dyDescent="0.25">
      <c r="B34" s="953" t="s">
        <v>160</v>
      </c>
      <c r="C34" s="954">
        <v>4.8867184668779373E-3</v>
      </c>
      <c r="D34" s="954"/>
      <c r="E34" s="955"/>
      <c r="F34" s="956">
        <v>4.8867184668779373E-3</v>
      </c>
    </row>
    <row r="35" spans="2:6" x14ac:dyDescent="0.25">
      <c r="B35" s="1291" t="s">
        <v>408</v>
      </c>
      <c r="C35" s="1291"/>
      <c r="D35" s="1291"/>
      <c r="E35" s="1291"/>
      <c r="F35" s="1291"/>
    </row>
  </sheetData>
  <mergeCells count="1">
    <mergeCell ref="B35:F35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1" sqref="B1"/>
    </sheetView>
  </sheetViews>
  <sheetFormatPr defaultRowHeight="15" x14ac:dyDescent="0.25"/>
  <cols>
    <col min="2" max="2" width="22.42578125" customWidth="1"/>
    <col min="4" max="4" width="23.85546875" customWidth="1"/>
    <col min="6" max="6" width="16.85546875" customWidth="1"/>
  </cols>
  <sheetData>
    <row r="1" spans="2:6" ht="15.75" x14ac:dyDescent="0.25">
      <c r="B1" s="693" t="s">
        <v>435</v>
      </c>
    </row>
    <row r="2" spans="2:6" ht="15.75" thickBot="1" x14ac:dyDescent="0.3"/>
    <row r="3" spans="2:6" ht="15.75" x14ac:dyDescent="0.25">
      <c r="B3" s="957" t="s">
        <v>176</v>
      </c>
      <c r="C3" s="958" t="s">
        <v>410</v>
      </c>
      <c r="D3" s="958" t="s">
        <v>253</v>
      </c>
      <c r="E3" s="958" t="s">
        <v>255</v>
      </c>
      <c r="F3" s="959" t="s">
        <v>62</v>
      </c>
    </row>
    <row r="4" spans="2:6" ht="15.75" x14ac:dyDescent="0.25">
      <c r="B4" s="960" t="s">
        <v>113</v>
      </c>
      <c r="C4" s="961">
        <v>2069.3068774875742</v>
      </c>
      <c r="D4" s="962">
        <v>3000.9814488214711</v>
      </c>
      <c r="E4" s="962">
        <v>2681.4480120877015</v>
      </c>
      <c r="F4" s="963">
        <v>2921.4183056389957</v>
      </c>
    </row>
    <row r="5" spans="2:6" ht="15.75" x14ac:dyDescent="0.25">
      <c r="B5" s="960" t="s">
        <v>112</v>
      </c>
      <c r="C5" s="961">
        <v>9118.023709145602</v>
      </c>
      <c r="D5" s="962">
        <v>7099.3886161589789</v>
      </c>
      <c r="E5" s="962">
        <v>0</v>
      </c>
      <c r="F5" s="963">
        <v>8551.3778872624098</v>
      </c>
    </row>
    <row r="6" spans="2:6" ht="15.75" x14ac:dyDescent="0.25">
      <c r="B6" s="960" t="s">
        <v>360</v>
      </c>
      <c r="C6" s="961">
        <v>780.414138748602</v>
      </c>
      <c r="D6" s="962">
        <v>814.76272341361619</v>
      </c>
      <c r="E6" s="962">
        <v>404.96245642003112</v>
      </c>
      <c r="F6" s="963">
        <v>773.03313594350504</v>
      </c>
    </row>
    <row r="7" spans="2:6" ht="15.75" x14ac:dyDescent="0.25">
      <c r="B7" s="960" t="s">
        <v>139</v>
      </c>
      <c r="C7" s="961">
        <v>772.58895356226469</v>
      </c>
      <c r="D7" s="962">
        <v>899.66554717767406</v>
      </c>
      <c r="E7" s="962">
        <v>383.40764815690636</v>
      </c>
      <c r="F7" s="963">
        <v>837.21336485109214</v>
      </c>
    </row>
    <row r="8" spans="2:6" ht="15.75" x14ac:dyDescent="0.25">
      <c r="B8" s="960" t="s">
        <v>108</v>
      </c>
      <c r="C8" s="961">
        <v>0</v>
      </c>
      <c r="D8" s="962">
        <v>894.6816</v>
      </c>
      <c r="E8" s="962">
        <v>384.60860000000008</v>
      </c>
      <c r="F8" s="963">
        <v>831.05592861332389</v>
      </c>
    </row>
    <row r="9" spans="2:6" ht="15.75" x14ac:dyDescent="0.25">
      <c r="B9" s="960" t="s">
        <v>109</v>
      </c>
      <c r="C9" s="961">
        <v>866.59990000000005</v>
      </c>
      <c r="D9" s="962">
        <v>1389.652</v>
      </c>
      <c r="E9" s="962">
        <v>0</v>
      </c>
      <c r="F9" s="963">
        <v>938.61140150320784</v>
      </c>
    </row>
    <row r="10" spans="2:6" ht="15.75" x14ac:dyDescent="0.25">
      <c r="B10" s="960" t="s">
        <v>110</v>
      </c>
      <c r="C10" s="961">
        <v>785.46560000000011</v>
      </c>
      <c r="D10" s="962">
        <v>763.6382000000001</v>
      </c>
      <c r="E10" s="962">
        <v>0</v>
      </c>
      <c r="F10" s="963">
        <v>767.94124930881742</v>
      </c>
    </row>
    <row r="11" spans="2:6" ht="15.75" x14ac:dyDescent="0.25">
      <c r="B11" s="960" t="s">
        <v>119</v>
      </c>
      <c r="C11" s="961" t="s">
        <v>285</v>
      </c>
      <c r="D11" s="962">
        <v>453.17429999999996</v>
      </c>
      <c r="E11" s="962">
        <v>493.96889999999996</v>
      </c>
      <c r="F11" s="963">
        <v>459.30562303010788</v>
      </c>
    </row>
    <row r="12" spans="2:6" ht="15.75" x14ac:dyDescent="0.25">
      <c r="B12" s="964" t="s">
        <v>142</v>
      </c>
      <c r="C12" s="965">
        <v>4130.6202369190496</v>
      </c>
      <c r="D12" s="966">
        <v>13219.632740882149</v>
      </c>
      <c r="E12" s="966">
        <v>9203.2904843521173</v>
      </c>
      <c r="F12" s="967">
        <v>12022.602974051404</v>
      </c>
    </row>
    <row r="13" spans="2:6" ht="15.75" x14ac:dyDescent="0.25">
      <c r="B13" s="968" t="s">
        <v>408</v>
      </c>
      <c r="C13" s="968"/>
      <c r="D13" s="968"/>
      <c r="E13" s="968"/>
      <c r="F13" s="968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B1" sqref="B1"/>
    </sheetView>
  </sheetViews>
  <sheetFormatPr defaultRowHeight="15" x14ac:dyDescent="0.25"/>
  <cols>
    <col min="2" max="2" width="28.28515625" customWidth="1"/>
  </cols>
  <sheetData>
    <row r="1" spans="2:7" ht="15.75" x14ac:dyDescent="0.25">
      <c r="B1" s="693" t="s">
        <v>436</v>
      </c>
    </row>
    <row r="3" spans="2:7" x14ac:dyDescent="0.25">
      <c r="B3" s="969" t="s">
        <v>176</v>
      </c>
      <c r="C3" s="970" t="s">
        <v>410</v>
      </c>
      <c r="D3" s="971" t="s">
        <v>253</v>
      </c>
      <c r="E3" s="971" t="s">
        <v>255</v>
      </c>
      <c r="F3" s="972" t="s">
        <v>62</v>
      </c>
      <c r="G3" s="973" t="s">
        <v>4</v>
      </c>
    </row>
    <row r="4" spans="2:7" x14ac:dyDescent="0.25">
      <c r="B4" s="589" t="s">
        <v>113</v>
      </c>
      <c r="C4" s="974">
        <v>710.04457976331526</v>
      </c>
      <c r="D4" s="975">
        <v>19908.336874557608</v>
      </c>
      <c r="E4" s="975">
        <v>2630.724668911846</v>
      </c>
      <c r="F4" s="975">
        <v>23249.10612323277</v>
      </c>
      <c r="G4" s="976">
        <v>13.027737158560212</v>
      </c>
    </row>
    <row r="5" spans="2:7" x14ac:dyDescent="0.25">
      <c r="B5" s="589" t="s">
        <v>112</v>
      </c>
      <c r="C5" s="974">
        <v>56023.344230728195</v>
      </c>
      <c r="D5" s="975">
        <v>16517.650536013967</v>
      </c>
      <c r="E5" s="975">
        <v>0</v>
      </c>
      <c r="F5" s="975">
        <v>72540.994766742166</v>
      </c>
      <c r="G5" s="976">
        <v>40.648660126215681</v>
      </c>
    </row>
    <row r="6" spans="2:7" x14ac:dyDescent="0.25">
      <c r="B6" s="589" t="s">
        <v>360</v>
      </c>
      <c r="C6" s="974">
        <v>488.06230855987008</v>
      </c>
      <c r="D6" s="975">
        <v>4398.9497064879997</v>
      </c>
      <c r="E6" s="975">
        <v>252.96093553735005</v>
      </c>
      <c r="F6" s="975">
        <v>5139.9729505852201</v>
      </c>
      <c r="G6" s="976">
        <v>2.8802060710376423</v>
      </c>
    </row>
    <row r="7" spans="2:7" x14ac:dyDescent="0.25">
      <c r="B7" s="589" t="s">
        <v>139</v>
      </c>
      <c r="C7" s="974">
        <v>189.54524326771002</v>
      </c>
      <c r="D7" s="975">
        <v>3401.9322335428001</v>
      </c>
      <c r="E7" s="975">
        <v>186.12313980682003</v>
      </c>
      <c r="F7" s="975">
        <v>3777.6006166173297</v>
      </c>
      <c r="G7" s="976">
        <v>2.1167948420230465</v>
      </c>
    </row>
    <row r="8" spans="2:7" x14ac:dyDescent="0.25">
      <c r="B8" s="589" t="s">
        <v>108</v>
      </c>
      <c r="C8" s="974">
        <v>0</v>
      </c>
      <c r="D8" s="975">
        <v>3349.0213726080001</v>
      </c>
      <c r="E8" s="975">
        <v>186.12313980682003</v>
      </c>
      <c r="F8" s="975">
        <v>3535.1445124148199</v>
      </c>
      <c r="G8" s="976">
        <v>1.9809335155145684</v>
      </c>
    </row>
    <row r="9" spans="2:7" x14ac:dyDescent="0.25">
      <c r="B9" s="589" t="s">
        <v>109</v>
      </c>
      <c r="C9" s="974">
        <v>189.54524326771002</v>
      </c>
      <c r="D9" s="975">
        <v>52.910860934800006</v>
      </c>
      <c r="E9" s="975">
        <v>0</v>
      </c>
      <c r="F9" s="975">
        <v>242.45610420251003</v>
      </c>
      <c r="G9" s="976">
        <v>0.13586132650847818</v>
      </c>
    </row>
    <row r="10" spans="2:7" x14ac:dyDescent="0.25">
      <c r="B10" s="589" t="s">
        <v>110</v>
      </c>
      <c r="C10" s="974">
        <v>298.51706529216005</v>
      </c>
      <c r="D10" s="975">
        <v>650.35789486122007</v>
      </c>
      <c r="E10" s="975">
        <v>0</v>
      </c>
      <c r="F10" s="975">
        <v>948.87496015338013</v>
      </c>
      <c r="G10" s="976">
        <v>0.5317061873989436</v>
      </c>
    </row>
    <row r="11" spans="2:7" x14ac:dyDescent="0.25">
      <c r="B11" s="589" t="s">
        <v>119</v>
      </c>
      <c r="C11" s="974">
        <v>0</v>
      </c>
      <c r="D11" s="975">
        <v>346.65957808398002</v>
      </c>
      <c r="E11" s="975">
        <v>66.837795730530004</v>
      </c>
      <c r="F11" s="975">
        <v>413.49737381451001</v>
      </c>
      <c r="G11" s="976">
        <v>0.23170504161565181</v>
      </c>
    </row>
    <row r="12" spans="2:7" x14ac:dyDescent="0.25">
      <c r="B12" s="589" t="s">
        <v>141</v>
      </c>
      <c r="C12" s="974">
        <v>2508.0532896722725</v>
      </c>
      <c r="D12" s="975">
        <v>69978.264010109167</v>
      </c>
      <c r="E12" s="975">
        <v>5042.1227233369109</v>
      </c>
      <c r="F12" s="975">
        <v>77528.440023118354</v>
      </c>
      <c r="G12" s="976">
        <v>43.443396644186471</v>
      </c>
    </row>
    <row r="13" spans="2:7" x14ac:dyDescent="0.25">
      <c r="B13" s="977" t="s">
        <v>142</v>
      </c>
      <c r="C13" s="978">
        <v>2508.0532896722725</v>
      </c>
      <c r="D13" s="979">
        <v>69978.264010109167</v>
      </c>
      <c r="E13" s="979">
        <v>5042.1227233369109</v>
      </c>
      <c r="F13" s="979">
        <v>77528.440023118354</v>
      </c>
      <c r="G13" s="980">
        <v>43.443396644186471</v>
      </c>
    </row>
    <row r="14" spans="2:7" x14ac:dyDescent="0.25">
      <c r="B14" s="293" t="s">
        <v>408</v>
      </c>
      <c r="C14" s="981"/>
      <c r="D14" s="981"/>
      <c r="E14" s="981"/>
      <c r="F14" s="981"/>
      <c r="G14" s="98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B1" sqref="B1"/>
    </sheetView>
  </sheetViews>
  <sheetFormatPr defaultRowHeight="15" x14ac:dyDescent="0.25"/>
  <sheetData>
    <row r="1" spans="2:6" ht="15.75" x14ac:dyDescent="0.25">
      <c r="B1" s="693" t="s">
        <v>438</v>
      </c>
    </row>
    <row r="2" spans="2:6" ht="15.75" thickBot="1" x14ac:dyDescent="0.3"/>
    <row r="3" spans="2:6" ht="36" x14ac:dyDescent="0.25">
      <c r="B3" s="983"/>
      <c r="C3" s="984" t="s">
        <v>61</v>
      </c>
      <c r="D3" s="985" t="s">
        <v>215</v>
      </c>
      <c r="E3" s="985" t="s">
        <v>216</v>
      </c>
      <c r="F3" s="986" t="s">
        <v>62</v>
      </c>
    </row>
    <row r="4" spans="2:6" x14ac:dyDescent="0.25">
      <c r="B4" s="1249" t="s">
        <v>60</v>
      </c>
      <c r="C4" s="255">
        <v>1.2</v>
      </c>
      <c r="D4" s="833">
        <v>83.363298868428956</v>
      </c>
      <c r="E4" s="833">
        <v>16.636701131571257</v>
      </c>
      <c r="F4" s="987">
        <v>100</v>
      </c>
    </row>
    <row r="5" spans="2:6" x14ac:dyDescent="0.25">
      <c r="B5" s="1249"/>
      <c r="C5" s="255">
        <v>2.1</v>
      </c>
      <c r="D5" s="834">
        <v>73.594908913864515</v>
      </c>
      <c r="E5" s="834">
        <v>26.405091086135581</v>
      </c>
      <c r="F5" s="987">
        <v>100</v>
      </c>
    </row>
    <row r="6" spans="2:6" x14ac:dyDescent="0.25">
      <c r="B6" s="1249"/>
      <c r="C6" s="255">
        <v>2.2000000000000002</v>
      </c>
      <c r="D6" s="836">
        <v>79.816020419709162</v>
      </c>
      <c r="E6" s="836">
        <v>20.183979580290913</v>
      </c>
      <c r="F6" s="987">
        <v>100</v>
      </c>
    </row>
    <row r="7" spans="2:6" x14ac:dyDescent="0.25">
      <c r="B7" s="1250"/>
      <c r="C7" s="988" t="s">
        <v>65</v>
      </c>
      <c r="D7" s="883">
        <v>76.607287613169419</v>
      </c>
      <c r="E7" s="883">
        <v>23.392712386830755</v>
      </c>
      <c r="F7" s="989">
        <v>100</v>
      </c>
    </row>
    <row r="8" spans="2:6" x14ac:dyDescent="0.25">
      <c r="B8" s="90" t="s">
        <v>437</v>
      </c>
      <c r="C8" s="29"/>
      <c r="D8" s="51"/>
      <c r="E8" s="51"/>
      <c r="F8" s="51"/>
    </row>
  </sheetData>
  <mergeCells count="1">
    <mergeCell ref="B4:B7"/>
  </mergeCells>
  <pageMargins left="0.7" right="0.7" top="0.75" bottom="0.75" header="0.3" footer="0.3"/>
  <pageSetup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"/>
  <sheetViews>
    <sheetView workbookViewId="0">
      <selection activeCell="B1" sqref="B1"/>
    </sheetView>
  </sheetViews>
  <sheetFormatPr defaultRowHeight="15" x14ac:dyDescent="0.25"/>
  <sheetData>
    <row r="1" spans="2:15" ht="15.75" x14ac:dyDescent="0.25">
      <c r="B1" s="693" t="s">
        <v>439</v>
      </c>
    </row>
    <row r="2" spans="2:15" ht="15.75" thickBot="1" x14ac:dyDescent="0.3"/>
    <row r="3" spans="2:15" ht="103.5" customHeight="1" x14ac:dyDescent="0.25">
      <c r="B3" s="990" t="s">
        <v>61</v>
      </c>
      <c r="C3" s="991" t="s">
        <v>108</v>
      </c>
      <c r="D3" s="992" t="s">
        <v>109</v>
      </c>
      <c r="E3" s="992" t="s">
        <v>110</v>
      </c>
      <c r="F3" s="992" t="s">
        <v>112</v>
      </c>
      <c r="G3" s="992" t="s">
        <v>113</v>
      </c>
      <c r="H3" s="992" t="s">
        <v>430</v>
      </c>
      <c r="I3" s="992" t="s">
        <v>155</v>
      </c>
      <c r="J3" s="992" t="s">
        <v>157</v>
      </c>
      <c r="K3" s="992" t="s">
        <v>159</v>
      </c>
      <c r="L3" s="992" t="s">
        <v>119</v>
      </c>
      <c r="M3" s="992" t="s">
        <v>432</v>
      </c>
      <c r="N3" s="993" t="s">
        <v>62</v>
      </c>
      <c r="O3" s="471"/>
    </row>
    <row r="4" spans="2:15" x14ac:dyDescent="0.25">
      <c r="B4" s="994">
        <v>1.2</v>
      </c>
      <c r="C4" s="995">
        <f>HLOOKUP(C3,[1]Season_C!$C$289:$Y$294,3,FALSE)</f>
        <v>0.36575395460984356</v>
      </c>
      <c r="D4" s="995">
        <f>HLOOKUP(D3,[1]Season_C!$C$289:$Y$294,3,FALSE)</f>
        <v>3.0981704893021771</v>
      </c>
      <c r="E4" s="995">
        <f>HLOOKUP(E3,[1]Season_C!$C$289:$Y$294,3,FALSE)</f>
        <v>4.7051659575679441</v>
      </c>
      <c r="F4" s="995">
        <f>HLOOKUP(F3,[1]Season_C!$C$289:$Y$294,3,FALSE)</f>
        <v>78.739122855432257</v>
      </c>
      <c r="G4" s="995">
        <f>HLOOKUP(G3,[1]Season_C!$C$289:$Y$294,3,FALSE)</f>
        <v>4.6302779671402297</v>
      </c>
      <c r="H4" s="995">
        <f>HLOOKUP(H3,[1]Season_C!$C$289:$Y$294,3,FALSE)</f>
        <v>3.0688368276127496E-2</v>
      </c>
      <c r="I4" s="995">
        <f>HLOOKUP(I3,[1]Season_C!$C$289:$Y$294,3,FALSE)</f>
        <v>1.5867529239333893</v>
      </c>
      <c r="J4" s="995">
        <f>HLOOKUP(J3,[1]Season_C!$C$289:$Y$294,3,FALSE)</f>
        <v>4.7560281785849252</v>
      </c>
      <c r="K4" s="995">
        <f>HLOOKUP(K3,[1]Season_C!$C$289:$Y$294,3,FALSE)</f>
        <v>3.6204381624763408E-2</v>
      </c>
      <c r="L4" s="995">
        <f>HLOOKUP(L3,[1]Season_C!$C$289:$Y$294,3,FALSE)</f>
        <v>0</v>
      </c>
      <c r="M4" s="995">
        <f>HLOOKUP(M3,[1]Season_C!$C$289:$Y$294,3,FALSE)</f>
        <v>0</v>
      </c>
      <c r="N4" s="996">
        <f>HLOOKUP(N3,[1]Season_C!$C$289:$Y$294,3,FALSE)</f>
        <v>100</v>
      </c>
      <c r="O4" s="997"/>
    </row>
    <row r="5" spans="2:15" x14ac:dyDescent="0.25">
      <c r="B5" s="998">
        <v>2.1</v>
      </c>
      <c r="C5" s="999">
        <f>HLOOKUP(C3,[1]Season_C!$C$289:$Y$294,4,FALSE)</f>
        <v>10.495988998204826</v>
      </c>
      <c r="D5" s="999">
        <f>HLOOKUP(D3,[1]Season_C!$C$289:$Y$294,4,FALSE)</f>
        <v>7.8539214472848701E-2</v>
      </c>
      <c r="E5" s="999">
        <f>HLOOKUP(E3,[1]Season_C!$C$289:$Y$294,4,FALSE)</f>
        <v>3.0331066246927634</v>
      </c>
      <c r="F5" s="999">
        <f>HLOOKUP(F3,[1]Season_C!$C$289:$Y$294,4,FALSE)</f>
        <v>14.587684298141099</v>
      </c>
      <c r="G5" s="999">
        <f>HLOOKUP(G3,[1]Season_C!$C$289:$Y$294,4,FALSE)</f>
        <v>40.052363209787842</v>
      </c>
      <c r="H5" s="999">
        <f>HLOOKUP(H3,[1]Season_C!$C$289:$Y$294,4,FALSE)</f>
        <v>17.046924632932846</v>
      </c>
      <c r="I5" s="999">
        <f>HLOOKUP(I3,[1]Season_C!$C$289:$Y$294,4,FALSE)</f>
        <v>3.7697750975798274</v>
      </c>
      <c r="J5" s="999">
        <f>HLOOKUP(J3,[1]Season_C!$C$289:$Y$294,4,FALSE)</f>
        <v>0.34678926081646255</v>
      </c>
      <c r="K5" s="999">
        <f>HLOOKUP(K3,[1]Season_C!$C$289:$Y$294,4,FALSE)</f>
        <v>4.7668044826328844</v>
      </c>
      <c r="L5" s="999">
        <f>HLOOKUP(L3,[1]Season_C!$C$289:$Y$294,4,FALSE)</f>
        <v>1.9237185941142145</v>
      </c>
      <c r="M5" s="999">
        <f>HLOOKUP(M3,[1]Season_C!$C$289:$Y$294,4,FALSE)</f>
        <v>1.1023294750766794</v>
      </c>
      <c r="N5" s="996">
        <f>HLOOKUP(N3,[1]Season_C!$C$289:$Y$294,4,FALSE)</f>
        <v>100</v>
      </c>
      <c r="O5" s="997"/>
    </row>
    <row r="6" spans="2:15" x14ac:dyDescent="0.25">
      <c r="B6" s="998">
        <v>2.2000000000000002</v>
      </c>
      <c r="C6" s="1000">
        <f>HLOOKUP(C3,[1]Season_C!$C$289:$Y$294,5,FALSE)</f>
        <v>20.460720378596118</v>
      </c>
      <c r="D6" s="1000">
        <f>HLOOKUP(D3,[1]Season_C!$C$289:$Y$294,5,FALSE)</f>
        <v>6.408926803706809E-2</v>
      </c>
      <c r="E6" s="1000">
        <f>HLOOKUP(E3,[1]Season_C!$C$289:$Y$294,5,FALSE)</f>
        <v>0.12061882837137171</v>
      </c>
      <c r="F6" s="1000">
        <f>HLOOKUP(F3,[1]Season_C!$C$289:$Y$294,5,FALSE)</f>
        <v>0.45198329080058197</v>
      </c>
      <c r="G6" s="1000">
        <f>HLOOKUP(G3,[1]Season_C!$C$289:$Y$294,5,FALSE)</f>
        <v>51.655687215300283</v>
      </c>
      <c r="H6" s="1000">
        <f>HLOOKUP(H3,[1]Season_C!$C$289:$Y$294,5,FALSE)</f>
        <v>12.033484045422314</v>
      </c>
      <c r="I6" s="1000">
        <f>HLOOKUP(I3,[1]Season_C!$C$289:$Y$294,5,FALSE)</f>
        <v>4.2515714203829651</v>
      </c>
      <c r="J6" s="1000">
        <f>HLOOKUP(J3,[1]Season_C!$C$289:$Y$294,5,FALSE)</f>
        <v>0.19806635524545405</v>
      </c>
      <c r="K6" s="1000">
        <f>HLOOKUP(K3,[1]Season_C!$C$289:$Y$294,5,FALSE)</f>
        <v>4.8590444876891432</v>
      </c>
      <c r="L6" s="1000">
        <f>HLOOKUP(L3,[1]Season_C!$C$289:$Y$294,5,FALSE)</f>
        <v>1.5032915158887161</v>
      </c>
      <c r="M6" s="1000">
        <f>HLOOKUP(M3,[1]Season_C!$C$289:$Y$294,5,FALSE)</f>
        <v>8.8696309114354457E-2</v>
      </c>
      <c r="N6" s="996">
        <f>HLOOKUP(N3,[1]Season_C!$C$289:$Y$294,5,FALSE)</f>
        <v>100</v>
      </c>
      <c r="O6" s="997"/>
    </row>
    <row r="7" spans="2:15" x14ac:dyDescent="0.25">
      <c r="B7" s="1001" t="s">
        <v>65</v>
      </c>
      <c r="C7" s="1002">
        <f>HLOOKUP(C3,[1]Season_C!$C$289:$Y$294,6,FALSE)</f>
        <v>8.389002345960483</v>
      </c>
      <c r="D7" s="1002">
        <f>HLOOKUP(D3,[1]Season_C!$C$289:$Y$294,6,FALSE)</f>
        <v>0.93531583159365606</v>
      </c>
      <c r="E7" s="1002">
        <f>HLOOKUP(E3,[1]Season_C!$C$289:$Y$294,6,FALSE)</f>
        <v>3.282779793011092</v>
      </c>
      <c r="F7" s="1002">
        <f>HLOOKUP(F3,[1]Season_C!$C$289:$Y$294,6,FALSE)</f>
        <v>31.71965809731687</v>
      </c>
      <c r="G7" s="1002">
        <f>HLOOKUP(G3,[1]Season_C!$C$289:$Y$294,6,FALSE)</f>
        <v>30.886609708060973</v>
      </c>
      <c r="H7" s="1002">
        <f>HLOOKUP(H3,[1]Season_C!$C$289:$Y$294,6,FALSE)</f>
        <v>11.824572724881218</v>
      </c>
      <c r="I7" s="1002">
        <f>HLOOKUP(I3,[1]Season_C!$C$289:$Y$294,6,FALSE)</f>
        <v>3.1868472846898421</v>
      </c>
      <c r="J7" s="1002">
        <f>HLOOKUP(J3,[1]Season_C!$C$289:$Y$294,6,FALSE)</f>
        <v>1.5879714129138531</v>
      </c>
      <c r="K7" s="1002">
        <f>HLOOKUP(K3,[1]Season_C!$C$289:$Y$294,6,FALSE)</f>
        <v>3.4299511026337313</v>
      </c>
      <c r="L7" s="1002">
        <f>HLOOKUP(L3,[1]Season_C!$C$289:$Y$294,6,FALSE)</f>
        <v>1.3446462988073391</v>
      </c>
      <c r="M7" s="1002">
        <f>HLOOKUP(M3,[1]Season_C!$C$289:$Y$294,6,FALSE)</f>
        <v>0.71071624777540077</v>
      </c>
      <c r="N7" s="1003">
        <f>HLOOKUP(N3,[1]Season_C!$C$289:$Y$294,6,FALSE)</f>
        <v>100</v>
      </c>
      <c r="O7" s="997"/>
    </row>
    <row r="8" spans="2:15" x14ac:dyDescent="0.25">
      <c r="B8" s="522" t="s">
        <v>411</v>
      </c>
      <c r="C8" s="522"/>
      <c r="D8" s="522"/>
      <c r="E8" s="522"/>
      <c r="F8" s="522"/>
      <c r="G8" s="522"/>
      <c r="H8" s="522"/>
      <c r="I8" s="471"/>
      <c r="J8" s="471"/>
      <c r="K8" s="471"/>
      <c r="L8" s="471"/>
      <c r="M8" s="471"/>
      <c r="N8" s="471"/>
      <c r="O8" s="471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B1" sqref="B1"/>
    </sheetView>
  </sheetViews>
  <sheetFormatPr defaultRowHeight="15" x14ac:dyDescent="0.25"/>
  <sheetData>
    <row r="1" spans="2:5" ht="15.75" x14ac:dyDescent="0.25">
      <c r="B1" s="692" t="s">
        <v>440</v>
      </c>
    </row>
    <row r="3" spans="2:5" ht="36.75" thickBot="1" x14ac:dyDescent="0.3">
      <c r="B3" s="983"/>
      <c r="C3" s="282" t="s">
        <v>61</v>
      </c>
      <c r="D3" s="283" t="s">
        <v>220</v>
      </c>
      <c r="E3" s="1004"/>
    </row>
    <row r="4" spans="2:5" ht="15.75" thickTop="1" x14ac:dyDescent="0.25">
      <c r="B4" s="1231" t="s">
        <v>60</v>
      </c>
      <c r="C4" s="1005">
        <v>1.2</v>
      </c>
      <c r="D4" s="877">
        <v>74.540682414698168</v>
      </c>
      <c r="E4" s="1006"/>
    </row>
    <row r="5" spans="2:5" x14ac:dyDescent="0.25">
      <c r="B5" s="1231"/>
      <c r="C5" s="1005">
        <v>2.1</v>
      </c>
      <c r="D5" s="879">
        <v>72.881355932203391</v>
      </c>
      <c r="E5" s="1006"/>
    </row>
    <row r="6" spans="2:5" x14ac:dyDescent="0.25">
      <c r="B6" s="1231"/>
      <c r="C6" s="1005">
        <v>2.2000000000000002</v>
      </c>
      <c r="D6" s="879">
        <v>46.875</v>
      </c>
      <c r="E6" s="1006"/>
    </row>
    <row r="7" spans="2:5" x14ac:dyDescent="0.25">
      <c r="B7" s="1232"/>
      <c r="C7" s="98" t="s">
        <v>65</v>
      </c>
      <c r="D7" s="1007">
        <v>69.182389937106919</v>
      </c>
      <c r="E7" s="1006"/>
    </row>
    <row r="8" spans="2:5" x14ac:dyDescent="0.25">
      <c r="B8" s="129" t="s">
        <v>411</v>
      </c>
      <c r="C8" s="29"/>
      <c r="D8" s="51"/>
      <c r="E8" s="207"/>
    </row>
  </sheetData>
  <mergeCells count="1">
    <mergeCell ref="B4:B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D13" sqref="D13"/>
    </sheetView>
  </sheetViews>
  <sheetFormatPr defaultRowHeight="15" x14ac:dyDescent="0.25"/>
  <sheetData>
    <row r="1" spans="2:9" ht="15.75" x14ac:dyDescent="0.25">
      <c r="B1" s="145" t="s">
        <v>91</v>
      </c>
    </row>
    <row r="3" spans="2:9" ht="15.75" thickBot="1" x14ac:dyDescent="0.3">
      <c r="B3" s="91"/>
      <c r="C3" s="1233" t="s">
        <v>60</v>
      </c>
      <c r="D3" s="1233"/>
      <c r="E3" s="1233"/>
      <c r="F3" s="1233"/>
      <c r="G3" s="1234"/>
      <c r="H3" s="72"/>
      <c r="I3" s="72"/>
    </row>
    <row r="4" spans="2:9" ht="15.75" thickBot="1" x14ac:dyDescent="0.3">
      <c r="B4" s="101" t="s">
        <v>61</v>
      </c>
      <c r="C4" s="92" t="s">
        <v>87</v>
      </c>
      <c r="D4" s="92" t="s">
        <v>88</v>
      </c>
      <c r="E4" s="92" t="s">
        <v>89</v>
      </c>
      <c r="F4" s="120" t="s">
        <v>90</v>
      </c>
      <c r="G4" s="121" t="s">
        <v>62</v>
      </c>
      <c r="H4" s="72"/>
      <c r="I4" s="72"/>
    </row>
    <row r="5" spans="2:9" x14ac:dyDescent="0.25">
      <c r="B5" s="115">
        <v>1.1000000000000001</v>
      </c>
      <c r="C5" s="106">
        <v>66.152422091946931</v>
      </c>
      <c r="D5" s="106">
        <v>5.9549521752545509</v>
      </c>
      <c r="E5" s="106">
        <v>0.77136686207960503</v>
      </c>
      <c r="F5" s="106">
        <v>27.121258870718911</v>
      </c>
      <c r="G5" s="122">
        <v>100</v>
      </c>
      <c r="H5" s="72"/>
      <c r="I5" s="72"/>
    </row>
    <row r="6" spans="2:9" x14ac:dyDescent="0.25">
      <c r="B6" s="115">
        <v>1.2</v>
      </c>
      <c r="C6" s="106">
        <v>59.767891682785304</v>
      </c>
      <c r="D6" s="106">
        <v>8.7040618955512574</v>
      </c>
      <c r="E6" s="106">
        <v>2.5145067698259185</v>
      </c>
      <c r="F6" s="106">
        <v>29.013539651837522</v>
      </c>
      <c r="G6" s="122">
        <v>100</v>
      </c>
      <c r="H6" s="72"/>
      <c r="I6" s="72"/>
    </row>
    <row r="7" spans="2:9" x14ac:dyDescent="0.25">
      <c r="B7" s="115">
        <v>2.1</v>
      </c>
      <c r="C7" s="106">
        <v>66.783831282952548</v>
      </c>
      <c r="D7" s="106">
        <v>7.381370826010544</v>
      </c>
      <c r="E7" s="106">
        <v>1.2302284710017575</v>
      </c>
      <c r="F7" s="106">
        <v>24.604569420035148</v>
      </c>
      <c r="G7" s="122">
        <v>100</v>
      </c>
      <c r="H7" s="72"/>
      <c r="I7" s="72"/>
    </row>
    <row r="8" spans="2:9" x14ac:dyDescent="0.25">
      <c r="B8" s="115">
        <v>2.2000000000000002</v>
      </c>
      <c r="C8" s="106">
        <v>74.63617463617463</v>
      </c>
      <c r="D8" s="106">
        <v>6.8607068607068609</v>
      </c>
      <c r="E8" s="106">
        <v>0.83160083160083165</v>
      </c>
      <c r="F8" s="106">
        <v>17.671517671517673</v>
      </c>
      <c r="G8" s="122">
        <v>100</v>
      </c>
      <c r="H8" s="72"/>
      <c r="I8" s="72"/>
    </row>
    <row r="9" spans="2:9" x14ac:dyDescent="0.25">
      <c r="B9" s="116" t="s">
        <v>13</v>
      </c>
      <c r="C9" s="106">
        <v>71.206225680933855</v>
      </c>
      <c r="D9" s="106">
        <v>5.836575875486381</v>
      </c>
      <c r="E9" s="106">
        <v>0</v>
      </c>
      <c r="F9" s="106">
        <v>22.957198443579767</v>
      </c>
      <c r="G9" s="122">
        <v>100</v>
      </c>
      <c r="H9" s="72"/>
      <c r="I9" s="72"/>
    </row>
    <row r="10" spans="2:9" x14ac:dyDescent="0.25">
      <c r="B10" s="117" t="s">
        <v>65</v>
      </c>
      <c r="C10" s="118">
        <v>66.63376110562686</v>
      </c>
      <c r="D10" s="118">
        <v>6.475814412635736</v>
      </c>
      <c r="E10" s="118">
        <v>0.96742349457058252</v>
      </c>
      <c r="F10" s="118">
        <v>25.923000987166834</v>
      </c>
      <c r="G10" s="123">
        <v>100</v>
      </c>
      <c r="H10" s="72"/>
      <c r="I10" s="72"/>
    </row>
    <row r="11" spans="2:9" x14ac:dyDescent="0.25">
      <c r="B11" s="51" t="s">
        <v>71</v>
      </c>
      <c r="C11" s="51"/>
      <c r="D11" s="51"/>
      <c r="E11" s="51"/>
      <c r="F11" s="51"/>
      <c r="G11" s="51"/>
      <c r="H11" s="72"/>
      <c r="I11" s="72"/>
    </row>
  </sheetData>
  <mergeCells count="1">
    <mergeCell ref="C3:G3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1" sqref="B1"/>
    </sheetView>
  </sheetViews>
  <sheetFormatPr defaultRowHeight="15" x14ac:dyDescent="0.25"/>
  <cols>
    <col min="2" max="2" width="17.7109375" customWidth="1"/>
  </cols>
  <sheetData>
    <row r="1" spans="2:6" ht="15.75" x14ac:dyDescent="0.25">
      <c r="B1" s="693" t="s">
        <v>441</v>
      </c>
    </row>
    <row r="3" spans="2:6" ht="15.75" thickBot="1" x14ac:dyDescent="0.3">
      <c r="B3" s="1008" t="s">
        <v>176</v>
      </c>
      <c r="C3" s="1009" t="s">
        <v>410</v>
      </c>
      <c r="D3" s="1010" t="s">
        <v>253</v>
      </c>
      <c r="E3" s="1010" t="s">
        <v>255</v>
      </c>
      <c r="F3" s="1011" t="s">
        <v>62</v>
      </c>
    </row>
    <row r="4" spans="2:6" ht="15.75" thickTop="1" x14ac:dyDescent="0.25">
      <c r="B4" s="1012" t="s">
        <v>223</v>
      </c>
      <c r="C4" s="1013">
        <v>0</v>
      </c>
      <c r="D4" s="1014">
        <v>66.981132075471692</v>
      </c>
      <c r="E4" s="1014">
        <v>23.076923076923077</v>
      </c>
      <c r="F4" s="1015">
        <v>57.89473684210526</v>
      </c>
    </row>
    <row r="5" spans="2:6" x14ac:dyDescent="0.25">
      <c r="B5" s="1012" t="s">
        <v>109</v>
      </c>
      <c r="C5" s="1013">
        <v>57.142857142857146</v>
      </c>
      <c r="D5" s="1014">
        <v>60</v>
      </c>
      <c r="E5" s="1014">
        <v>0</v>
      </c>
      <c r="F5" s="1015">
        <v>57.692307692307693</v>
      </c>
    </row>
    <row r="6" spans="2:6" x14ac:dyDescent="0.25">
      <c r="B6" s="1012" t="s">
        <v>110</v>
      </c>
      <c r="C6" s="1013">
        <v>72</v>
      </c>
      <c r="D6" s="1014">
        <v>73.684210526315795</v>
      </c>
      <c r="E6" s="1014">
        <v>100</v>
      </c>
      <c r="F6" s="1015">
        <v>73.333333333333329</v>
      </c>
    </row>
    <row r="7" spans="2:6" x14ac:dyDescent="0.25">
      <c r="B7" s="1012" t="s">
        <v>112</v>
      </c>
      <c r="C7" s="1013">
        <v>78.980891719745216</v>
      </c>
      <c r="D7" s="1014">
        <v>90.909090909090907</v>
      </c>
      <c r="E7" s="1014">
        <v>0</v>
      </c>
      <c r="F7" s="1015">
        <v>80.115273775216139</v>
      </c>
    </row>
    <row r="8" spans="2:6" x14ac:dyDescent="0.25">
      <c r="B8" s="1012" t="s">
        <v>113</v>
      </c>
      <c r="C8" s="1013">
        <v>52</v>
      </c>
      <c r="D8" s="1014">
        <v>59.375</v>
      </c>
      <c r="E8" s="1014">
        <v>32.075471698113205</v>
      </c>
      <c r="F8" s="1015">
        <v>51.421188630490953</v>
      </c>
    </row>
    <row r="9" spans="2:6" x14ac:dyDescent="0.25">
      <c r="B9" s="1012" t="s">
        <v>225</v>
      </c>
      <c r="C9" s="1013">
        <v>0</v>
      </c>
      <c r="D9" s="1014">
        <v>25.925925925925927</v>
      </c>
      <c r="E9" s="1014">
        <v>20</v>
      </c>
      <c r="F9" s="1015">
        <v>23.404255319148938</v>
      </c>
    </row>
    <row r="10" spans="2:6" x14ac:dyDescent="0.25">
      <c r="B10" s="1012" t="s">
        <v>142</v>
      </c>
      <c r="C10" s="1013">
        <v>55.263157894736842</v>
      </c>
      <c r="D10" s="1014">
        <v>85.18518518518519</v>
      </c>
      <c r="E10" s="1014">
        <v>90.384615384615387</v>
      </c>
      <c r="F10" s="1015">
        <v>80.808080808080803</v>
      </c>
    </row>
    <row r="11" spans="2:6" x14ac:dyDescent="0.25">
      <c r="B11" s="1016" t="s">
        <v>143</v>
      </c>
      <c r="C11" s="1017">
        <v>0</v>
      </c>
      <c r="D11" s="1018">
        <v>0</v>
      </c>
      <c r="E11" s="1018">
        <v>100</v>
      </c>
      <c r="F11" s="1019">
        <v>100</v>
      </c>
    </row>
    <row r="12" spans="2:6" x14ac:dyDescent="0.25">
      <c r="B12" s="1290" t="s">
        <v>408</v>
      </c>
      <c r="C12" s="1290"/>
      <c r="D12" s="1290"/>
      <c r="E12" s="1290"/>
      <c r="F12" s="29"/>
    </row>
    <row r="13" spans="2:6" x14ac:dyDescent="0.25">
      <c r="B13" s="29"/>
      <c r="C13" s="29"/>
      <c r="D13" s="29"/>
      <c r="E13" s="29"/>
    </row>
  </sheetData>
  <mergeCells count="1">
    <mergeCell ref="B12:E12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B1" sqref="B1"/>
    </sheetView>
  </sheetViews>
  <sheetFormatPr defaultRowHeight="15" x14ac:dyDescent="0.25"/>
  <sheetData>
    <row r="1" spans="2:4" ht="15.75" x14ac:dyDescent="0.25">
      <c r="B1" s="692" t="s">
        <v>442</v>
      </c>
    </row>
    <row r="3" spans="2:4" ht="36" x14ac:dyDescent="0.25">
      <c r="B3" s="1020"/>
      <c r="C3" s="1021" t="s">
        <v>61</v>
      </c>
      <c r="D3" s="1022" t="s">
        <v>227</v>
      </c>
    </row>
    <row r="4" spans="2:4" x14ac:dyDescent="0.25">
      <c r="B4" s="1231" t="s">
        <v>228</v>
      </c>
      <c r="C4" s="1023">
        <v>1.2</v>
      </c>
      <c r="D4" s="1024">
        <v>65.879265091863516</v>
      </c>
    </row>
    <row r="5" spans="2:4" x14ac:dyDescent="0.25">
      <c r="B5" s="1231"/>
      <c r="C5" s="1023">
        <v>2.1</v>
      </c>
      <c r="D5" s="1025">
        <v>32.929782082324458</v>
      </c>
    </row>
    <row r="6" spans="2:4" x14ac:dyDescent="0.25">
      <c r="B6" s="1231"/>
      <c r="C6" s="1023">
        <v>2.2000000000000002</v>
      </c>
      <c r="D6" s="1025">
        <v>28.75</v>
      </c>
    </row>
    <row r="7" spans="2:4" x14ac:dyDescent="0.25">
      <c r="B7" s="1232"/>
      <c r="C7" s="1026" t="s">
        <v>65</v>
      </c>
      <c r="D7" s="1027">
        <v>45.387840670859539</v>
      </c>
    </row>
    <row r="8" spans="2:4" x14ac:dyDescent="0.25">
      <c r="B8" s="803" t="s">
        <v>411</v>
      </c>
      <c r="C8" s="51"/>
      <c r="D8" s="129"/>
    </row>
  </sheetData>
  <mergeCells count="1">
    <mergeCell ref="B4:B7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B1" sqref="B1"/>
    </sheetView>
  </sheetViews>
  <sheetFormatPr defaultRowHeight="15" x14ac:dyDescent="0.25"/>
  <sheetData>
    <row r="1" spans="2:9" ht="15.75" x14ac:dyDescent="0.25">
      <c r="B1" s="692" t="s">
        <v>443</v>
      </c>
    </row>
    <row r="2" spans="2:9" ht="15.75" thickBot="1" x14ac:dyDescent="0.3"/>
    <row r="3" spans="2:9" ht="15.75" thickBot="1" x14ac:dyDescent="0.3">
      <c r="B3" s="1028"/>
      <c r="C3" s="166"/>
      <c r="D3" s="1292" t="s">
        <v>60</v>
      </c>
      <c r="E3" s="1292"/>
      <c r="F3" s="1292"/>
      <c r="G3" s="1292"/>
      <c r="H3" s="1292"/>
      <c r="I3" s="1293"/>
    </row>
    <row r="4" spans="2:9" ht="24.75" thickBot="1" x14ac:dyDescent="0.3">
      <c r="B4" s="1029"/>
      <c r="C4" s="1030" t="s">
        <v>61</v>
      </c>
      <c r="D4" s="1030" t="s">
        <v>230</v>
      </c>
      <c r="E4" s="1030" t="s">
        <v>231</v>
      </c>
      <c r="F4" s="1030" t="s">
        <v>232</v>
      </c>
      <c r="G4" s="1030" t="s">
        <v>233</v>
      </c>
      <c r="H4" s="1030" t="s">
        <v>234</v>
      </c>
      <c r="I4" s="1031" t="s">
        <v>62</v>
      </c>
    </row>
    <row r="5" spans="2:9" x14ac:dyDescent="0.25">
      <c r="B5" s="1294" t="s">
        <v>60</v>
      </c>
      <c r="C5" s="397">
        <v>12</v>
      </c>
      <c r="D5" s="1032">
        <v>75.352112676056336</v>
      </c>
      <c r="E5" s="1032">
        <v>9.1549295774647881</v>
      </c>
      <c r="F5" s="1032">
        <v>0.70422535211267601</v>
      </c>
      <c r="G5" s="1032">
        <v>14.43661971830986</v>
      </c>
      <c r="H5" s="1033">
        <v>0.352112676056338</v>
      </c>
      <c r="I5" s="408">
        <v>100</v>
      </c>
    </row>
    <row r="6" spans="2:9" x14ac:dyDescent="0.25">
      <c r="B6" s="1294"/>
      <c r="C6" s="397">
        <v>21</v>
      </c>
      <c r="D6" s="870">
        <v>26.136363636363637</v>
      </c>
      <c r="E6" s="870">
        <v>44.886363636363633</v>
      </c>
      <c r="F6" s="870">
        <v>2.2727272727272729</v>
      </c>
      <c r="G6" s="870">
        <v>26.704545454545453</v>
      </c>
      <c r="H6" s="870">
        <v>0</v>
      </c>
      <c r="I6" s="408">
        <v>100</v>
      </c>
    </row>
    <row r="7" spans="2:9" x14ac:dyDescent="0.25">
      <c r="B7" s="1294"/>
      <c r="C7" s="397">
        <v>22</v>
      </c>
      <c r="D7" s="870">
        <v>32.394366197183096</v>
      </c>
      <c r="E7" s="870">
        <v>43.661971830985912</v>
      </c>
      <c r="F7" s="870">
        <v>11.267605633802816</v>
      </c>
      <c r="G7" s="870">
        <v>12.67605633802817</v>
      </c>
      <c r="H7" s="870">
        <v>0</v>
      </c>
      <c r="I7" s="408">
        <v>100</v>
      </c>
    </row>
    <row r="8" spans="2:9" x14ac:dyDescent="0.25">
      <c r="B8" s="1294"/>
      <c r="C8" s="1034" t="s">
        <v>65</v>
      </c>
      <c r="D8" s="873">
        <v>53.295668549905841</v>
      </c>
      <c r="E8" s="873">
        <v>25.612052730696799</v>
      </c>
      <c r="F8" s="873">
        <v>2.6365348399246704</v>
      </c>
      <c r="G8" s="873">
        <v>18.267419962335218</v>
      </c>
      <c r="H8" s="1035">
        <v>0.18832391713747645</v>
      </c>
      <c r="I8" s="411">
        <v>100</v>
      </c>
    </row>
    <row r="9" spans="2:9" x14ac:dyDescent="0.25">
      <c r="B9" s="1036" t="s">
        <v>408</v>
      </c>
      <c r="C9" s="471"/>
      <c r="D9" s="522"/>
      <c r="E9" s="129"/>
      <c r="F9" s="129"/>
      <c r="G9" s="129"/>
      <c r="H9" s="129"/>
      <c r="I9" s="51"/>
    </row>
  </sheetData>
  <mergeCells count="2">
    <mergeCell ref="D3:I3"/>
    <mergeCell ref="B5:B8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B1" sqref="B1"/>
    </sheetView>
  </sheetViews>
  <sheetFormatPr defaultRowHeight="15" x14ac:dyDescent="0.25"/>
  <cols>
    <col min="2" max="2" width="23.5703125" customWidth="1"/>
  </cols>
  <sheetData>
    <row r="1" spans="2:6" ht="15.75" x14ac:dyDescent="0.25">
      <c r="B1" s="788" t="s">
        <v>444</v>
      </c>
    </row>
    <row r="3" spans="2:6" ht="15.75" thickBot="1" x14ac:dyDescent="0.3">
      <c r="B3" s="1037" t="s">
        <v>176</v>
      </c>
      <c r="C3" s="1038" t="s">
        <v>410</v>
      </c>
      <c r="D3" s="1039" t="s">
        <v>253</v>
      </c>
      <c r="E3" s="1039" t="s">
        <v>255</v>
      </c>
      <c r="F3" s="1037" t="s">
        <v>62</v>
      </c>
    </row>
    <row r="4" spans="2:6" ht="15.75" thickTop="1" x14ac:dyDescent="0.25">
      <c r="B4" s="1040" t="s">
        <v>223</v>
      </c>
      <c r="C4" s="1041">
        <v>0</v>
      </c>
      <c r="D4" s="1042">
        <v>39.622641509433961</v>
      </c>
      <c r="E4" s="1042">
        <v>15.384615384615385</v>
      </c>
      <c r="F4" s="1043">
        <v>34.586466165413533</v>
      </c>
    </row>
    <row r="5" spans="2:6" x14ac:dyDescent="0.25">
      <c r="B5" s="1044" t="s">
        <v>109</v>
      </c>
      <c r="C5" s="1045">
        <v>14.285714285714286</v>
      </c>
      <c r="D5" s="1046">
        <v>40</v>
      </c>
      <c r="E5" s="1046">
        <v>0</v>
      </c>
      <c r="F5" s="1047">
        <v>19.23076923076923</v>
      </c>
    </row>
    <row r="6" spans="2:6" x14ac:dyDescent="0.25">
      <c r="B6" s="1048" t="s">
        <v>110</v>
      </c>
      <c r="C6" s="1049">
        <v>16</v>
      </c>
      <c r="D6" s="1050">
        <v>26.315789473684209</v>
      </c>
      <c r="E6" s="1050">
        <v>0</v>
      </c>
      <c r="F6" s="1051">
        <v>20</v>
      </c>
    </row>
    <row r="7" spans="2:6" x14ac:dyDescent="0.25">
      <c r="B7" s="1048" t="s">
        <v>112</v>
      </c>
      <c r="C7" s="1049">
        <v>72.929936305732483</v>
      </c>
      <c r="D7" s="1050">
        <v>72.727272727272734</v>
      </c>
      <c r="E7" s="1050">
        <v>0</v>
      </c>
      <c r="F7" s="1051">
        <v>72.910662824207492</v>
      </c>
    </row>
    <row r="8" spans="2:6" x14ac:dyDescent="0.25">
      <c r="B8" s="1048" t="s">
        <v>113</v>
      </c>
      <c r="C8" s="1049">
        <v>0</v>
      </c>
      <c r="D8" s="1050">
        <v>1.953125</v>
      </c>
      <c r="E8" s="1050">
        <v>0.94339622641509435</v>
      </c>
      <c r="F8" s="1051">
        <v>1.5503875968992249</v>
      </c>
    </row>
    <row r="9" spans="2:6" x14ac:dyDescent="0.25">
      <c r="B9" s="1048" t="s">
        <v>225</v>
      </c>
      <c r="C9" s="1049">
        <v>0</v>
      </c>
      <c r="D9" s="1050">
        <v>11.111111111111111</v>
      </c>
      <c r="E9" s="1050">
        <v>0</v>
      </c>
      <c r="F9" s="1051">
        <v>6.3829787234042552</v>
      </c>
    </row>
    <row r="10" spans="2:6" x14ac:dyDescent="0.25">
      <c r="B10" s="1048" t="s">
        <v>142</v>
      </c>
      <c r="C10" s="1049">
        <v>52.631578947368418</v>
      </c>
      <c r="D10" s="1050">
        <v>59.25925925925926</v>
      </c>
      <c r="E10" s="1050">
        <v>75</v>
      </c>
      <c r="F10" s="1051">
        <v>62.121212121212125</v>
      </c>
    </row>
    <row r="11" spans="2:6" x14ac:dyDescent="0.25">
      <c r="B11" s="1052" t="s">
        <v>143</v>
      </c>
      <c r="C11" s="1053">
        <v>0</v>
      </c>
      <c r="D11" s="1054">
        <v>0</v>
      </c>
      <c r="E11" s="1054">
        <v>0</v>
      </c>
      <c r="F11" s="1055">
        <v>0</v>
      </c>
    </row>
    <row r="12" spans="2:6" x14ac:dyDescent="0.25">
      <c r="B12" s="1290" t="s">
        <v>408</v>
      </c>
      <c r="C12" s="1290"/>
      <c r="D12" s="1290"/>
      <c r="E12" s="1290"/>
      <c r="F12" s="1290"/>
    </row>
    <row r="13" spans="2:6" x14ac:dyDescent="0.25">
      <c r="B13" s="29"/>
      <c r="C13" s="29"/>
      <c r="D13" s="29"/>
      <c r="E13" s="29"/>
      <c r="F13" s="29"/>
    </row>
  </sheetData>
  <mergeCells count="1">
    <mergeCell ref="B12:F12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B1" sqref="B1"/>
    </sheetView>
  </sheetViews>
  <sheetFormatPr defaultRowHeight="15" x14ac:dyDescent="0.25"/>
  <cols>
    <col min="2" max="2" width="14.85546875" customWidth="1"/>
  </cols>
  <sheetData>
    <row r="1" spans="2:6" ht="15.75" x14ac:dyDescent="0.25">
      <c r="B1" s="692" t="s">
        <v>445</v>
      </c>
    </row>
    <row r="3" spans="2:6" ht="24" x14ac:dyDescent="0.25">
      <c r="B3" s="1230" t="s">
        <v>60</v>
      </c>
      <c r="C3" s="1056" t="s">
        <v>61</v>
      </c>
      <c r="D3" s="1057" t="s">
        <v>238</v>
      </c>
      <c r="E3" s="1057" t="s">
        <v>239</v>
      </c>
      <c r="F3" s="1058"/>
    </row>
    <row r="4" spans="2:6" x14ac:dyDescent="0.25">
      <c r="B4" s="1295"/>
      <c r="C4" s="1059"/>
      <c r="D4" s="1060" t="s">
        <v>4</v>
      </c>
      <c r="E4" s="1060" t="s">
        <v>4</v>
      </c>
      <c r="F4" s="1061" t="s">
        <v>62</v>
      </c>
    </row>
    <row r="5" spans="2:6" x14ac:dyDescent="0.25">
      <c r="B5" s="1231"/>
      <c r="C5" s="1062">
        <v>1.2</v>
      </c>
      <c r="D5" s="867">
        <v>89.847715736040612</v>
      </c>
      <c r="E5" s="867">
        <v>10.152284263959391</v>
      </c>
      <c r="F5" s="1063">
        <v>100</v>
      </c>
    </row>
    <row r="6" spans="2:6" x14ac:dyDescent="0.25">
      <c r="B6" s="1231"/>
      <c r="C6" s="1064">
        <v>2.1</v>
      </c>
      <c r="D6" s="870">
        <v>83.885209713024281</v>
      </c>
      <c r="E6" s="870">
        <v>16.114790286975719</v>
      </c>
      <c r="F6" s="333">
        <v>100</v>
      </c>
    </row>
    <row r="7" spans="2:6" x14ac:dyDescent="0.25">
      <c r="B7" s="1231"/>
      <c r="C7" s="1065">
        <v>2.2000000000000002</v>
      </c>
      <c r="D7" s="1066">
        <v>80.110497237569064</v>
      </c>
      <c r="E7" s="1066">
        <v>19.88950276243094</v>
      </c>
      <c r="F7" s="375">
        <v>100</v>
      </c>
    </row>
    <row r="8" spans="2:6" x14ac:dyDescent="0.25">
      <c r="B8" s="1232"/>
      <c r="C8" s="1067" t="s">
        <v>65</v>
      </c>
      <c r="D8" s="1068">
        <v>85.505836575875492</v>
      </c>
      <c r="E8" s="1068">
        <v>14.494163424124514</v>
      </c>
      <c r="F8" s="375">
        <v>100</v>
      </c>
    </row>
    <row r="9" spans="2:6" x14ac:dyDescent="0.25">
      <c r="B9" s="129" t="s">
        <v>411</v>
      </c>
      <c r="C9" s="1069"/>
      <c r="D9" s="129"/>
      <c r="E9" s="129"/>
      <c r="F9" s="29"/>
    </row>
  </sheetData>
  <mergeCells count="1">
    <mergeCell ref="B3:B8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B1" sqref="B1"/>
    </sheetView>
  </sheetViews>
  <sheetFormatPr defaultRowHeight="15" x14ac:dyDescent="0.25"/>
  <cols>
    <col min="2" max="2" width="16.42578125" customWidth="1"/>
  </cols>
  <sheetData>
    <row r="1" spans="2:6" ht="15.75" x14ac:dyDescent="0.25">
      <c r="B1" s="788" t="s">
        <v>446</v>
      </c>
    </row>
    <row r="3" spans="2:6" x14ac:dyDescent="0.25">
      <c r="B3" s="1070" t="s">
        <v>176</v>
      </c>
      <c r="C3" s="1071" t="s">
        <v>410</v>
      </c>
      <c r="D3" s="1071" t="s">
        <v>253</v>
      </c>
      <c r="E3" s="1071" t="s">
        <v>255</v>
      </c>
      <c r="F3" s="1072" t="s">
        <v>62</v>
      </c>
    </row>
    <row r="4" spans="2:6" x14ac:dyDescent="0.25">
      <c r="B4" s="1073" t="s">
        <v>223</v>
      </c>
      <c r="C4" s="1074">
        <v>100</v>
      </c>
      <c r="D4" s="1074">
        <v>95.283018867924525</v>
      </c>
      <c r="E4" s="1074">
        <v>96.15384615384616</v>
      </c>
      <c r="F4" s="1075">
        <v>95.488721804511272</v>
      </c>
    </row>
    <row r="5" spans="2:6" x14ac:dyDescent="0.25">
      <c r="B5" s="1076" t="s">
        <v>109</v>
      </c>
      <c r="C5" s="1077">
        <v>95.238095238095241</v>
      </c>
      <c r="D5" s="1077">
        <v>100</v>
      </c>
      <c r="E5" s="1077">
        <v>0</v>
      </c>
      <c r="F5" s="1078">
        <v>96.15384615384616</v>
      </c>
    </row>
    <row r="6" spans="2:6" x14ac:dyDescent="0.25">
      <c r="B6" s="1076" t="s">
        <v>110</v>
      </c>
      <c r="C6" s="1077">
        <v>96</v>
      </c>
      <c r="D6" s="1077">
        <v>100</v>
      </c>
      <c r="E6" s="1077">
        <v>100</v>
      </c>
      <c r="F6" s="1078">
        <v>97.777777777777771</v>
      </c>
    </row>
    <row r="7" spans="2:6" x14ac:dyDescent="0.25">
      <c r="B7" s="1076" t="s">
        <v>112</v>
      </c>
      <c r="C7" s="1077">
        <v>97.770700636942678</v>
      </c>
      <c r="D7" s="1077">
        <v>100</v>
      </c>
      <c r="E7" s="1077">
        <v>0</v>
      </c>
      <c r="F7" s="1078">
        <v>97.982708933717575</v>
      </c>
    </row>
    <row r="8" spans="2:6" x14ac:dyDescent="0.25">
      <c r="B8" s="1076" t="s">
        <v>113</v>
      </c>
      <c r="C8" s="1077">
        <v>100</v>
      </c>
      <c r="D8" s="1077">
        <v>100</v>
      </c>
      <c r="E8" s="1077">
        <v>99.056603773584911</v>
      </c>
      <c r="F8" s="1078">
        <v>99.741602067183464</v>
      </c>
    </row>
    <row r="9" spans="2:6" x14ac:dyDescent="0.25">
      <c r="B9" s="1076" t="s">
        <v>225</v>
      </c>
      <c r="C9" s="1077">
        <v>0</v>
      </c>
      <c r="D9" s="1077">
        <v>85.18518518518519</v>
      </c>
      <c r="E9" s="1077">
        <v>100</v>
      </c>
      <c r="F9" s="1078">
        <v>91.489361702127653</v>
      </c>
    </row>
    <row r="10" spans="2:6" x14ac:dyDescent="0.25">
      <c r="B10" s="1079" t="s">
        <v>142</v>
      </c>
      <c r="C10" s="1080">
        <v>39.473684210526315</v>
      </c>
      <c r="D10" s="1080">
        <v>57.407407407407405</v>
      </c>
      <c r="E10" s="1080">
        <v>57.692307692307693</v>
      </c>
      <c r="F10" s="1081">
        <v>54.040404040404042</v>
      </c>
    </row>
    <row r="11" spans="2:6" x14ac:dyDescent="0.25">
      <c r="B11" s="1296" t="s">
        <v>408</v>
      </c>
      <c r="C11" s="1296"/>
      <c r="D11" s="1296"/>
      <c r="E11" s="1296"/>
      <c r="F11" s="29"/>
    </row>
  </sheetData>
  <mergeCells count="1">
    <mergeCell ref="B11:E1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B1" sqref="B1"/>
    </sheetView>
  </sheetViews>
  <sheetFormatPr defaultRowHeight="15" x14ac:dyDescent="0.25"/>
  <sheetData>
    <row r="1" spans="2:6" ht="15.75" x14ac:dyDescent="0.25">
      <c r="B1" s="788" t="s">
        <v>447</v>
      </c>
    </row>
    <row r="3" spans="2:6" x14ac:dyDescent="0.25">
      <c r="B3" s="1082" t="s">
        <v>176</v>
      </c>
      <c r="C3" s="1083" t="s">
        <v>410</v>
      </c>
      <c r="D3" s="1083" t="s">
        <v>253</v>
      </c>
      <c r="E3" s="1083" t="s">
        <v>255</v>
      </c>
      <c r="F3" s="1084" t="s">
        <v>62</v>
      </c>
    </row>
    <row r="4" spans="2:6" ht="28.5" x14ac:dyDescent="0.25">
      <c r="B4" s="1085" t="s">
        <v>223</v>
      </c>
      <c r="C4" s="1086">
        <v>0</v>
      </c>
      <c r="D4" s="1086">
        <v>4.716981132075472</v>
      </c>
      <c r="E4" s="1086">
        <v>7.6923076923076925</v>
      </c>
      <c r="F4" s="1087">
        <v>5.2631578947368425</v>
      </c>
    </row>
    <row r="5" spans="2:6" ht="28.5" x14ac:dyDescent="0.25">
      <c r="B5" s="1088" t="s">
        <v>109</v>
      </c>
      <c r="C5" s="913">
        <v>9.5238095238095237</v>
      </c>
      <c r="D5" s="913">
        <v>0</v>
      </c>
      <c r="E5" s="913">
        <v>0</v>
      </c>
      <c r="F5" s="1089">
        <v>7.6923076923076925</v>
      </c>
    </row>
    <row r="6" spans="2:6" x14ac:dyDescent="0.25">
      <c r="B6" s="1088" t="s">
        <v>110</v>
      </c>
      <c r="C6" s="913">
        <v>4</v>
      </c>
      <c r="D6" s="913">
        <v>0</v>
      </c>
      <c r="E6" s="913">
        <v>0</v>
      </c>
      <c r="F6" s="1089">
        <v>2.2222222222222223</v>
      </c>
    </row>
    <row r="7" spans="2:6" ht="28.5" x14ac:dyDescent="0.25">
      <c r="B7" s="1088" t="s">
        <v>112</v>
      </c>
      <c r="C7" s="913">
        <v>2.2292993630573248</v>
      </c>
      <c r="D7" s="913">
        <v>0</v>
      </c>
      <c r="E7" s="913">
        <v>0</v>
      </c>
      <c r="F7" s="1089">
        <v>2.0172910662824206</v>
      </c>
    </row>
    <row r="8" spans="2:6" ht="28.5" x14ac:dyDescent="0.25">
      <c r="B8" s="1088" t="s">
        <v>113</v>
      </c>
      <c r="C8" s="913">
        <v>0</v>
      </c>
      <c r="D8" s="913">
        <v>0</v>
      </c>
      <c r="E8" s="913">
        <v>0.94339622641509435</v>
      </c>
      <c r="F8" s="1089">
        <v>0.25839793281653745</v>
      </c>
    </row>
    <row r="9" spans="2:6" ht="28.5" x14ac:dyDescent="0.25">
      <c r="B9" s="1088" t="s">
        <v>225</v>
      </c>
      <c r="C9" s="913">
        <v>0</v>
      </c>
      <c r="D9" s="913">
        <v>14.814814814814815</v>
      </c>
      <c r="E9" s="913">
        <v>0</v>
      </c>
      <c r="F9" s="1089">
        <v>8.5106382978723403</v>
      </c>
    </row>
    <row r="10" spans="2:6" ht="28.5" x14ac:dyDescent="0.25">
      <c r="B10" s="1090" t="s">
        <v>142</v>
      </c>
      <c r="C10" s="1091">
        <v>68.421052631578945</v>
      </c>
      <c r="D10" s="1091">
        <v>58.333333333333336</v>
      </c>
      <c r="E10" s="1091">
        <v>59.615384615384613</v>
      </c>
      <c r="F10" s="1092">
        <v>60.606060606060609</v>
      </c>
    </row>
    <row r="11" spans="2:6" x14ac:dyDescent="0.25">
      <c r="B11" s="1291" t="s">
        <v>408</v>
      </c>
      <c r="C11" s="1291"/>
      <c r="D11" s="1291"/>
      <c r="E11" s="1291"/>
      <c r="F11" s="29"/>
    </row>
  </sheetData>
  <mergeCells count="1">
    <mergeCell ref="B11:E1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B1" sqref="B1"/>
    </sheetView>
  </sheetViews>
  <sheetFormatPr defaultRowHeight="15" x14ac:dyDescent="0.25"/>
  <cols>
    <col min="2" max="2" width="13" customWidth="1"/>
  </cols>
  <sheetData>
    <row r="1" spans="2:6" x14ac:dyDescent="0.25">
      <c r="B1" s="788" t="s">
        <v>449</v>
      </c>
    </row>
    <row r="2" spans="2:6" ht="15.75" thickBot="1" x14ac:dyDescent="0.3"/>
    <row r="3" spans="2:6" ht="60" x14ac:dyDescent="0.25">
      <c r="B3" s="1297" t="s">
        <v>60</v>
      </c>
      <c r="C3" s="1093" t="s">
        <v>61</v>
      </c>
      <c r="D3" s="1094" t="s">
        <v>245</v>
      </c>
      <c r="E3" s="1094" t="s">
        <v>448</v>
      </c>
      <c r="F3" s="1095" t="s">
        <v>62</v>
      </c>
    </row>
    <row r="4" spans="2:6" x14ac:dyDescent="0.25">
      <c r="B4" s="1298"/>
      <c r="C4" s="1096">
        <v>12</v>
      </c>
      <c r="D4" s="1097">
        <v>0.52493438320209973</v>
      </c>
      <c r="E4" s="1074">
        <v>99.475065616797906</v>
      </c>
      <c r="F4" s="1098">
        <v>100</v>
      </c>
    </row>
    <row r="5" spans="2:6" x14ac:dyDescent="0.25">
      <c r="B5" s="1298"/>
      <c r="C5" s="1099">
        <v>21</v>
      </c>
      <c r="D5" s="1077">
        <v>51.08958837772397</v>
      </c>
      <c r="E5" s="1077">
        <v>48.91041162227603</v>
      </c>
      <c r="F5" s="1100">
        <v>100</v>
      </c>
    </row>
    <row r="6" spans="2:6" x14ac:dyDescent="0.25">
      <c r="B6" s="1298"/>
      <c r="C6" s="1099">
        <v>22</v>
      </c>
      <c r="D6" s="1077">
        <v>41.25</v>
      </c>
      <c r="E6" s="1077">
        <v>58.75</v>
      </c>
      <c r="F6" s="1100">
        <v>100</v>
      </c>
    </row>
    <row r="7" spans="2:6" ht="15.75" thickBot="1" x14ac:dyDescent="0.3">
      <c r="B7" s="1299"/>
      <c r="C7" s="1101" t="s">
        <v>65</v>
      </c>
      <c r="D7" s="1102">
        <v>29.245283018867923</v>
      </c>
      <c r="E7" s="1102">
        <v>70.754716981132077</v>
      </c>
      <c r="F7" s="1103">
        <v>100</v>
      </c>
    </row>
    <row r="8" spans="2:6" x14ac:dyDescent="0.25">
      <c r="B8" s="312" t="s">
        <v>437</v>
      </c>
      <c r="C8" s="29"/>
      <c r="D8" s="312"/>
      <c r="E8" s="29"/>
      <c r="F8" s="29"/>
    </row>
  </sheetData>
  <mergeCells count="1">
    <mergeCell ref="B3:B7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workbookViewId="0">
      <selection activeCell="P28" sqref="P28"/>
    </sheetView>
  </sheetViews>
  <sheetFormatPr defaultRowHeight="15" x14ac:dyDescent="0.25"/>
  <sheetData>
    <row r="1" spans="2:8" ht="15.75" x14ac:dyDescent="0.25">
      <c r="B1" s="693" t="s">
        <v>450</v>
      </c>
    </row>
    <row r="3" spans="2:8" ht="60" x14ac:dyDescent="0.25">
      <c r="B3" s="1104"/>
      <c r="C3" s="1105" t="s">
        <v>61</v>
      </c>
      <c r="D3" s="1106" t="s">
        <v>248</v>
      </c>
      <c r="E3" s="1106" t="s">
        <v>249</v>
      </c>
      <c r="F3" s="1106" t="s">
        <v>250</v>
      </c>
      <c r="G3" s="1106" t="s">
        <v>103</v>
      </c>
      <c r="H3" s="1107" t="s">
        <v>62</v>
      </c>
    </row>
    <row r="4" spans="2:8" x14ac:dyDescent="0.25">
      <c r="B4" s="1249" t="s">
        <v>60</v>
      </c>
      <c r="C4" s="266">
        <v>1.2</v>
      </c>
      <c r="D4" s="1032">
        <v>0</v>
      </c>
      <c r="E4" s="1032">
        <v>100</v>
      </c>
      <c r="F4" s="1032">
        <v>0</v>
      </c>
      <c r="G4" s="1032">
        <v>0</v>
      </c>
      <c r="H4" s="383">
        <v>100</v>
      </c>
    </row>
    <row r="5" spans="2:8" x14ac:dyDescent="0.25">
      <c r="B5" s="1249"/>
      <c r="C5" s="266">
        <v>2.1</v>
      </c>
      <c r="D5" s="870">
        <v>5.957446808510638</v>
      </c>
      <c r="E5" s="870">
        <v>32.340425531914896</v>
      </c>
      <c r="F5" s="870">
        <v>4.2553191489361701</v>
      </c>
      <c r="G5" s="870">
        <v>57.446808510638299</v>
      </c>
      <c r="H5" s="383">
        <v>100</v>
      </c>
    </row>
    <row r="6" spans="2:8" x14ac:dyDescent="0.25">
      <c r="B6" s="1249"/>
      <c r="C6" s="266">
        <v>2.2000000000000002</v>
      </c>
      <c r="D6" s="870">
        <v>2.5974025974025974</v>
      </c>
      <c r="E6" s="870">
        <v>68.831168831168824</v>
      </c>
      <c r="F6" s="870">
        <v>5.1948051948051948</v>
      </c>
      <c r="G6" s="870">
        <v>23.376623376623378</v>
      </c>
      <c r="H6" s="383">
        <v>100</v>
      </c>
    </row>
    <row r="7" spans="2:8" x14ac:dyDescent="0.25">
      <c r="B7" s="1300"/>
      <c r="C7" s="988" t="s">
        <v>65</v>
      </c>
      <c r="D7" s="873">
        <v>5.0955414012738851</v>
      </c>
      <c r="E7" s="873">
        <v>41.719745222929937</v>
      </c>
      <c r="F7" s="873">
        <v>4.4585987261146496</v>
      </c>
      <c r="G7" s="873">
        <v>48.726114649681527</v>
      </c>
      <c r="H7" s="699">
        <v>100</v>
      </c>
    </row>
    <row r="8" spans="2:8" x14ac:dyDescent="0.25">
      <c r="B8" s="312" t="s">
        <v>411</v>
      </c>
      <c r="C8" s="1069"/>
      <c r="D8" s="312"/>
      <c r="E8" s="312"/>
      <c r="F8" s="312"/>
      <c r="G8" s="312"/>
      <c r="H8" s="206"/>
    </row>
  </sheetData>
  <mergeCells count="1">
    <mergeCell ref="B4:B7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N26" sqref="N26"/>
    </sheetView>
  </sheetViews>
  <sheetFormatPr defaultRowHeight="15" x14ac:dyDescent="0.25"/>
  <cols>
    <col min="2" max="2" width="16.140625" customWidth="1"/>
  </cols>
  <sheetData>
    <row r="1" spans="2:10" ht="15.75" x14ac:dyDescent="0.25">
      <c r="B1" s="692" t="s">
        <v>451</v>
      </c>
    </row>
    <row r="2" spans="2:10" ht="15.75" thickBot="1" x14ac:dyDescent="0.3"/>
    <row r="3" spans="2:10" ht="15.75" thickBot="1" x14ac:dyDescent="0.3">
      <c r="B3" s="1108" t="s">
        <v>176</v>
      </c>
      <c r="C3" s="1109" t="s">
        <v>410</v>
      </c>
      <c r="D3" s="1109" t="s">
        <v>253</v>
      </c>
      <c r="E3" s="1109" t="s">
        <v>255</v>
      </c>
      <c r="F3" s="1110" t="s">
        <v>62</v>
      </c>
      <c r="G3" s="29"/>
    </row>
    <row r="4" spans="2:10" x14ac:dyDescent="0.25">
      <c r="B4" s="1111" t="s">
        <v>223</v>
      </c>
      <c r="C4" s="1112">
        <v>0</v>
      </c>
      <c r="D4" s="1112">
        <v>50.943396226415096</v>
      </c>
      <c r="E4" s="1112">
        <v>11.538461538461538</v>
      </c>
      <c r="F4" s="1113">
        <v>42.857142857142854</v>
      </c>
      <c r="G4" s="29"/>
    </row>
    <row r="5" spans="2:10" x14ac:dyDescent="0.25">
      <c r="B5" s="1114" t="s">
        <v>109</v>
      </c>
      <c r="C5" s="913">
        <v>0</v>
      </c>
      <c r="D5" s="913">
        <v>60</v>
      </c>
      <c r="E5" s="913">
        <v>0</v>
      </c>
      <c r="F5" s="1115">
        <v>11.538461538461538</v>
      </c>
      <c r="G5" s="29"/>
    </row>
    <row r="6" spans="2:10" x14ac:dyDescent="0.25">
      <c r="B6" s="1114" t="s">
        <v>110</v>
      </c>
      <c r="C6" s="913">
        <v>0</v>
      </c>
      <c r="D6" s="913">
        <v>94.736842105263165</v>
      </c>
      <c r="E6" s="913">
        <v>0</v>
      </c>
      <c r="F6" s="1115">
        <v>40</v>
      </c>
      <c r="G6" s="29"/>
    </row>
    <row r="7" spans="2:10" x14ac:dyDescent="0.25">
      <c r="B7" s="1114" t="s">
        <v>112</v>
      </c>
      <c r="C7" s="913">
        <v>0</v>
      </c>
      <c r="D7" s="913">
        <v>48.484848484848484</v>
      </c>
      <c r="E7" s="913">
        <v>0</v>
      </c>
      <c r="F7" s="1115">
        <v>4.6109510086455332</v>
      </c>
      <c r="G7" s="29"/>
    </row>
    <row r="8" spans="2:10" x14ac:dyDescent="0.25">
      <c r="B8" s="1114" t="s">
        <v>113</v>
      </c>
      <c r="C8" s="913">
        <v>0</v>
      </c>
      <c r="D8" s="913">
        <v>30.46875</v>
      </c>
      <c r="E8" s="913">
        <v>18.867924528301888</v>
      </c>
      <c r="F8" s="1115">
        <v>25.322997416020673</v>
      </c>
      <c r="G8" s="29"/>
    </row>
    <row r="9" spans="2:10" x14ac:dyDescent="0.25">
      <c r="B9" s="1114" t="s">
        <v>225</v>
      </c>
      <c r="C9" s="913">
        <v>0</v>
      </c>
      <c r="D9" s="913">
        <v>25.925925925925927</v>
      </c>
      <c r="E9" s="913">
        <v>0</v>
      </c>
      <c r="F9" s="1115">
        <v>14.893617021276595</v>
      </c>
      <c r="G9" s="29"/>
    </row>
    <row r="10" spans="2:10" ht="15.75" thickBot="1" x14ac:dyDescent="0.3">
      <c r="B10" s="1116" t="s">
        <v>142</v>
      </c>
      <c r="C10" s="1117">
        <v>5.2631578947368425</v>
      </c>
      <c r="D10" s="1117">
        <v>87.037037037037038</v>
      </c>
      <c r="E10" s="1117">
        <v>94.230769230769226</v>
      </c>
      <c r="F10" s="1118">
        <v>73.232323232323239</v>
      </c>
      <c r="G10" s="29"/>
    </row>
    <row r="11" spans="2:10" x14ac:dyDescent="0.25">
      <c r="B11" s="1291" t="s">
        <v>408</v>
      </c>
      <c r="C11" s="1291"/>
      <c r="D11" s="1291"/>
      <c r="E11" s="1291"/>
      <c r="F11" s="1291"/>
      <c r="G11" s="1291"/>
      <c r="H11" s="1291"/>
      <c r="I11" s="1291"/>
      <c r="J11" s="1291"/>
    </row>
  </sheetData>
  <mergeCells count="1">
    <mergeCell ref="B11:J1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1" sqref="B1"/>
    </sheetView>
  </sheetViews>
  <sheetFormatPr defaultRowHeight="15" x14ac:dyDescent="0.25"/>
  <sheetData>
    <row r="1" spans="2:9" ht="15.75" x14ac:dyDescent="0.25">
      <c r="B1" s="145" t="s">
        <v>93</v>
      </c>
    </row>
    <row r="3" spans="2:9" ht="15.75" thickBot="1" x14ac:dyDescent="0.3">
      <c r="B3" s="91" t="s">
        <v>92</v>
      </c>
      <c r="C3" s="1233" t="s">
        <v>60</v>
      </c>
      <c r="D3" s="1233"/>
      <c r="E3" s="1233"/>
      <c r="F3" s="1233"/>
      <c r="G3" s="1234"/>
      <c r="H3" s="72"/>
      <c r="I3" s="72"/>
    </row>
    <row r="4" spans="2:9" ht="15.75" thickBot="1" x14ac:dyDescent="0.3">
      <c r="B4" s="101" t="s">
        <v>61</v>
      </c>
      <c r="C4" s="124" t="s">
        <v>87</v>
      </c>
      <c r="D4" s="124" t="s">
        <v>88</v>
      </c>
      <c r="E4" s="124" t="s">
        <v>89</v>
      </c>
      <c r="F4" s="124" t="s">
        <v>90</v>
      </c>
      <c r="G4" s="93" t="s">
        <v>62</v>
      </c>
      <c r="H4" s="72"/>
      <c r="I4" s="72"/>
    </row>
    <row r="5" spans="2:9" x14ac:dyDescent="0.25">
      <c r="B5" s="115">
        <v>1.1000000000000001</v>
      </c>
      <c r="C5" s="125">
        <v>71.968014215904049</v>
      </c>
      <c r="D5" s="125">
        <v>6.3971568191914701</v>
      </c>
      <c r="E5" s="125">
        <v>0.97734340293203026</v>
      </c>
      <c r="F5" s="125">
        <v>20.657485561972457</v>
      </c>
      <c r="G5" s="126">
        <v>100</v>
      </c>
      <c r="H5" s="72"/>
      <c r="I5" s="72"/>
    </row>
    <row r="6" spans="2:9" x14ac:dyDescent="0.25">
      <c r="B6" s="115">
        <v>1.2</v>
      </c>
      <c r="C6" s="125">
        <v>64.525993883792054</v>
      </c>
      <c r="D6" s="125">
        <v>12.538226299694188</v>
      </c>
      <c r="E6" s="125">
        <v>3.669724770642202</v>
      </c>
      <c r="F6" s="125">
        <v>19.26605504587156</v>
      </c>
      <c r="G6" s="126">
        <v>100</v>
      </c>
      <c r="H6" s="72"/>
      <c r="I6" s="72"/>
    </row>
    <row r="7" spans="2:9" x14ac:dyDescent="0.25">
      <c r="B7" s="115">
        <v>2.1</v>
      </c>
      <c r="C7" s="125">
        <v>70</v>
      </c>
      <c r="D7" s="125">
        <v>8.2926829268292686</v>
      </c>
      <c r="E7" s="125">
        <v>1.4634146341463417</v>
      </c>
      <c r="F7" s="125">
        <v>20.243902439024392</v>
      </c>
      <c r="G7" s="126">
        <v>100</v>
      </c>
      <c r="H7" s="72"/>
      <c r="I7" s="72"/>
    </row>
    <row r="8" spans="2:9" x14ac:dyDescent="0.25">
      <c r="B8" s="115">
        <v>2.2000000000000002</v>
      </c>
      <c r="C8" s="125">
        <v>75</v>
      </c>
      <c r="D8" s="125">
        <v>6.927710843373494</v>
      </c>
      <c r="E8" s="125">
        <v>0.60240963855421692</v>
      </c>
      <c r="F8" s="125">
        <v>17.46987951807229</v>
      </c>
      <c r="G8" s="126">
        <v>100</v>
      </c>
      <c r="H8" s="72"/>
      <c r="I8" s="72"/>
    </row>
    <row r="9" spans="2:9" x14ac:dyDescent="0.25">
      <c r="B9" s="116" t="s">
        <v>13</v>
      </c>
      <c r="C9" s="125">
        <v>72.645739910313907</v>
      </c>
      <c r="D9" s="125">
        <v>6.7264573991031389</v>
      </c>
      <c r="E9" s="125">
        <v>0</v>
      </c>
      <c r="F9" s="125">
        <v>20.627802690582961</v>
      </c>
      <c r="G9" s="126">
        <v>100</v>
      </c>
      <c r="H9" s="72"/>
      <c r="I9" s="72"/>
    </row>
    <row r="10" spans="2:9" x14ac:dyDescent="0.25">
      <c r="B10" s="98" t="s">
        <v>65</v>
      </c>
      <c r="C10" s="127">
        <v>71.380186282811181</v>
      </c>
      <c r="D10" s="127">
        <v>7.2537397685577192</v>
      </c>
      <c r="E10" s="127">
        <v>1.1854360711261642</v>
      </c>
      <c r="F10" s="127">
        <v>20.180637877504939</v>
      </c>
      <c r="G10" s="128">
        <v>100</v>
      </c>
      <c r="H10" s="72"/>
      <c r="I10" s="72"/>
    </row>
    <row r="11" spans="2:9" x14ac:dyDescent="0.25">
      <c r="B11" s="51" t="s">
        <v>71</v>
      </c>
      <c r="C11" s="129"/>
      <c r="D11" s="129"/>
      <c r="E11" s="129"/>
      <c r="F11" s="129"/>
      <c r="G11" s="129"/>
      <c r="H11" s="72"/>
      <c r="I11" s="72"/>
    </row>
  </sheetData>
  <mergeCells count="1">
    <mergeCell ref="C3:G3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G18" sqref="G18:G19"/>
    </sheetView>
  </sheetViews>
  <sheetFormatPr defaultRowHeight="15" x14ac:dyDescent="0.25"/>
  <cols>
    <col min="4" max="4" width="15.85546875" customWidth="1"/>
  </cols>
  <sheetData>
    <row r="1" spans="2:4" ht="15.75" x14ac:dyDescent="0.25">
      <c r="B1" s="692" t="s">
        <v>452</v>
      </c>
    </row>
    <row r="2" spans="2:4" ht="15.75" thickBot="1" x14ac:dyDescent="0.3"/>
    <row r="3" spans="2:4" ht="36.75" thickBot="1" x14ac:dyDescent="0.3">
      <c r="B3" s="1121"/>
      <c r="C3" s="1122" t="s">
        <v>61</v>
      </c>
      <c r="D3" s="1123" t="s">
        <v>261</v>
      </c>
    </row>
    <row r="4" spans="2:4" x14ac:dyDescent="0.25">
      <c r="B4" s="1294" t="s">
        <v>60</v>
      </c>
      <c r="C4" s="1124">
        <v>1.2</v>
      </c>
      <c r="D4" s="1125">
        <v>88.721174004192875</v>
      </c>
    </row>
    <row r="5" spans="2:4" x14ac:dyDescent="0.25">
      <c r="B5" s="1294"/>
      <c r="C5" s="1126">
        <v>2.1</v>
      </c>
      <c r="D5" s="1127">
        <v>72.471462702415721</v>
      </c>
    </row>
    <row r="6" spans="2:4" x14ac:dyDescent="0.25">
      <c r="B6" s="1294"/>
      <c r="C6" s="1126">
        <v>2.2000000000000002</v>
      </c>
      <c r="D6" s="1127">
        <v>85.304659498207883</v>
      </c>
    </row>
    <row r="7" spans="2:4" ht="15.75" thickBot="1" x14ac:dyDescent="0.3">
      <c r="B7" s="1301"/>
      <c r="C7" s="1128" t="s">
        <v>65</v>
      </c>
      <c r="D7" s="1129">
        <v>78.354515715331772</v>
      </c>
    </row>
    <row r="8" spans="2:4" x14ac:dyDescent="0.25">
      <c r="B8" s="355" t="s">
        <v>411</v>
      </c>
      <c r="C8" s="312"/>
      <c r="D8" s="51"/>
    </row>
  </sheetData>
  <mergeCells count="1">
    <mergeCell ref="B4:B7"/>
  </mergeCells>
  <pageMargins left="0.7" right="0.7" top="0.75" bottom="0.75" header="0.3" footer="0.3"/>
  <pageSetup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"/>
  <sheetViews>
    <sheetView workbookViewId="0">
      <selection activeCell="P26" sqref="P26"/>
    </sheetView>
  </sheetViews>
  <sheetFormatPr defaultRowHeight="15" x14ac:dyDescent="0.25"/>
  <sheetData>
    <row r="1" spans="2:13" ht="15.75" x14ac:dyDescent="0.25">
      <c r="B1" s="717" t="s">
        <v>453</v>
      </c>
    </row>
    <row r="3" spans="2:13" ht="44.25" thickBot="1" x14ac:dyDescent="0.3">
      <c r="B3" s="1130"/>
      <c r="C3" s="611" t="s">
        <v>61</v>
      </c>
      <c r="D3" s="1131" t="s">
        <v>263</v>
      </c>
      <c r="E3" s="1132" t="s">
        <v>264</v>
      </c>
      <c r="F3" s="1132" t="s">
        <v>265</v>
      </c>
      <c r="G3" s="1132" t="s">
        <v>389</v>
      </c>
      <c r="H3" s="1132" t="s">
        <v>390</v>
      </c>
      <c r="I3" s="1132" t="s">
        <v>268</v>
      </c>
      <c r="J3" s="1132" t="s">
        <v>269</v>
      </c>
      <c r="K3" s="1132" t="s">
        <v>270</v>
      </c>
      <c r="L3" s="1132" t="s">
        <v>103</v>
      </c>
      <c r="M3" s="1133" t="s">
        <v>62</v>
      </c>
    </row>
    <row r="4" spans="2:13" ht="15.75" thickTop="1" x14ac:dyDescent="0.25">
      <c r="B4" s="1264" t="s">
        <v>228</v>
      </c>
      <c r="C4" s="1134">
        <v>1.2</v>
      </c>
      <c r="D4" s="1135">
        <v>0.84688346883468835</v>
      </c>
      <c r="E4" s="1136">
        <v>7.7235772357723578</v>
      </c>
      <c r="F4" s="1136">
        <v>3.8617886178861789</v>
      </c>
      <c r="G4" s="1136">
        <v>9.9254742547425483</v>
      </c>
      <c r="H4" s="1136">
        <v>23.577235772357724</v>
      </c>
      <c r="I4" s="1136">
        <v>3.3875338753387531E-2</v>
      </c>
      <c r="J4" s="1136">
        <v>3.3875338753387531E-2</v>
      </c>
      <c r="K4" s="1136">
        <v>53.624661246612469</v>
      </c>
      <c r="L4" s="1136">
        <v>0.37262872628726285</v>
      </c>
      <c r="M4" s="1137">
        <v>100</v>
      </c>
    </row>
    <row r="5" spans="2:13" x14ac:dyDescent="0.25">
      <c r="B5" s="1264"/>
      <c r="C5" s="1134">
        <v>2.1</v>
      </c>
      <c r="D5" s="1138">
        <v>1.1874684183931279</v>
      </c>
      <c r="E5" s="1139">
        <v>0.83375442142496214</v>
      </c>
      <c r="F5" s="1139">
        <v>0.17685699848408287</v>
      </c>
      <c r="G5" s="846">
        <v>2.5517938352703387</v>
      </c>
      <c r="H5" s="846">
        <v>21.803941384537644</v>
      </c>
      <c r="I5" s="846">
        <v>38.024254674077817</v>
      </c>
      <c r="J5" s="846">
        <v>4.5477513895907027</v>
      </c>
      <c r="K5" s="846">
        <v>30.217281455280446</v>
      </c>
      <c r="L5" s="1139">
        <v>0.65689742294087927</v>
      </c>
      <c r="M5" s="1140">
        <v>100</v>
      </c>
    </row>
    <row r="6" spans="2:13" x14ac:dyDescent="0.25">
      <c r="B6" s="1264"/>
      <c r="C6" s="1141">
        <v>2.2000000000000002</v>
      </c>
      <c r="D6" s="1138">
        <v>0.17838030681412773</v>
      </c>
      <c r="E6" s="1139">
        <v>3.6032821976453802</v>
      </c>
      <c r="F6" s="846">
        <v>0.10702818408847663</v>
      </c>
      <c r="G6" s="1139">
        <v>0.46378879771673209</v>
      </c>
      <c r="H6" s="846">
        <v>3.7103103817338567</v>
      </c>
      <c r="I6" s="846">
        <v>61.505529789511236</v>
      </c>
      <c r="J6" s="846">
        <v>4.9946485907955758</v>
      </c>
      <c r="K6" s="846">
        <v>25.401355690331787</v>
      </c>
      <c r="L6" s="846">
        <v>3.5676061362825542E-2</v>
      </c>
      <c r="M6" s="1140">
        <v>100</v>
      </c>
    </row>
    <row r="7" spans="2:13" x14ac:dyDescent="0.25">
      <c r="B7" s="1265"/>
      <c r="C7" s="1142" t="s">
        <v>65</v>
      </c>
      <c r="D7" s="1143">
        <v>0.95983494566532146</v>
      </c>
      <c r="E7" s="847">
        <v>3.207180908901988</v>
      </c>
      <c r="F7" s="847">
        <v>1.2500835277587177</v>
      </c>
      <c r="G7" s="847">
        <v>4.4529537694430381</v>
      </c>
      <c r="H7" s="847">
        <v>20.036296559452563</v>
      </c>
      <c r="I7" s="847">
        <v>29.83836365176245</v>
      </c>
      <c r="J7" s="847">
        <v>3.2787994130041538</v>
      </c>
      <c r="K7" s="847">
        <v>36.4816315389659</v>
      </c>
      <c r="L7" s="1144">
        <v>0.49485568504586763</v>
      </c>
      <c r="M7" s="1145">
        <v>100</v>
      </c>
    </row>
    <row r="8" spans="2:13" x14ac:dyDescent="0.25">
      <c r="B8" s="631" t="s">
        <v>411</v>
      </c>
      <c r="C8" s="522"/>
      <c r="D8" s="1146"/>
      <c r="E8" s="1146"/>
      <c r="F8" s="1146"/>
      <c r="G8" s="1146"/>
      <c r="H8" s="1146"/>
      <c r="I8" s="1146"/>
      <c r="J8" s="1146"/>
      <c r="K8" s="1146"/>
      <c r="L8" s="1146"/>
      <c r="M8" s="293"/>
    </row>
  </sheetData>
  <mergeCells count="1">
    <mergeCell ref="B4:B7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B1" sqref="B1"/>
    </sheetView>
  </sheetViews>
  <sheetFormatPr defaultRowHeight="15" x14ac:dyDescent="0.25"/>
  <sheetData>
    <row r="1" spans="2:10" ht="15.75" x14ac:dyDescent="0.25">
      <c r="B1" s="788" t="s">
        <v>454</v>
      </c>
    </row>
    <row r="3" spans="2:10" x14ac:dyDescent="0.25">
      <c r="B3" s="1130" t="s">
        <v>176</v>
      </c>
      <c r="C3" s="474" t="s">
        <v>410</v>
      </c>
      <c r="D3" s="1142" t="s">
        <v>253</v>
      </c>
      <c r="E3" s="1142" t="s">
        <v>255</v>
      </c>
      <c r="F3" s="1147" t="s">
        <v>62</v>
      </c>
      <c r="G3" s="1148"/>
      <c r="H3" s="1148"/>
      <c r="I3" s="1149"/>
      <c r="J3" s="1150"/>
    </row>
    <row r="4" spans="2:10" x14ac:dyDescent="0.25">
      <c r="B4" s="1151" t="s">
        <v>223</v>
      </c>
      <c r="C4" s="1152">
        <v>100</v>
      </c>
      <c r="D4" s="1086">
        <v>80.188679245283012</v>
      </c>
      <c r="E4" s="1086">
        <v>96.15384615384616</v>
      </c>
      <c r="F4" s="1153">
        <v>83.458646616541358</v>
      </c>
      <c r="G4" s="1154"/>
      <c r="H4" s="1154"/>
      <c r="I4" s="1155"/>
      <c r="J4" s="1156"/>
    </row>
    <row r="5" spans="2:10" x14ac:dyDescent="0.25">
      <c r="B5" s="589" t="s">
        <v>109</v>
      </c>
      <c r="C5" s="1157">
        <v>95.238095238095241</v>
      </c>
      <c r="D5" s="913">
        <v>100</v>
      </c>
      <c r="E5" s="913">
        <v>0</v>
      </c>
      <c r="F5" s="1051">
        <v>96.15384615384616</v>
      </c>
      <c r="G5" s="1154"/>
      <c r="H5" s="1154"/>
      <c r="I5" s="1155"/>
      <c r="J5" s="1156"/>
    </row>
    <row r="6" spans="2:10" x14ac:dyDescent="0.25">
      <c r="B6" s="589" t="s">
        <v>110</v>
      </c>
      <c r="C6" s="1157">
        <v>76</v>
      </c>
      <c r="D6" s="913">
        <v>94.736842105263165</v>
      </c>
      <c r="E6" s="913">
        <v>100</v>
      </c>
      <c r="F6" s="1051">
        <v>84.444444444444443</v>
      </c>
      <c r="G6" s="1154"/>
      <c r="H6" s="1154"/>
      <c r="I6" s="1155"/>
      <c r="J6" s="1156"/>
    </row>
    <row r="7" spans="2:10" x14ac:dyDescent="0.25">
      <c r="B7" s="589" t="s">
        <v>112</v>
      </c>
      <c r="C7" s="1157">
        <v>92.99363057324841</v>
      </c>
      <c r="D7" s="913">
        <v>84.848484848484844</v>
      </c>
      <c r="E7" s="913">
        <v>0</v>
      </c>
      <c r="F7" s="1051">
        <v>92.21902017291066</v>
      </c>
      <c r="G7" s="1154"/>
      <c r="H7" s="1154"/>
      <c r="I7" s="1155"/>
      <c r="J7" s="1156"/>
    </row>
    <row r="8" spans="2:10" x14ac:dyDescent="0.25">
      <c r="B8" s="589" t="s">
        <v>113</v>
      </c>
      <c r="C8" s="1157">
        <v>76</v>
      </c>
      <c r="D8" s="913">
        <v>85.15625</v>
      </c>
      <c r="E8" s="913">
        <v>98.113207547169807</v>
      </c>
      <c r="F8" s="1051">
        <v>88.113695090439279</v>
      </c>
      <c r="G8" s="1154"/>
      <c r="H8" s="1154"/>
      <c r="I8" s="1155"/>
      <c r="J8" s="1156"/>
    </row>
    <row r="9" spans="2:10" x14ac:dyDescent="0.25">
      <c r="B9" s="589" t="s">
        <v>225</v>
      </c>
      <c r="C9" s="1157">
        <v>0</v>
      </c>
      <c r="D9" s="913">
        <v>74.074074074074076</v>
      </c>
      <c r="E9" s="913">
        <v>100</v>
      </c>
      <c r="F9" s="1051">
        <v>85.106382978723403</v>
      </c>
      <c r="G9" s="1154"/>
      <c r="H9" s="1154"/>
      <c r="I9" s="1155"/>
      <c r="J9" s="1156"/>
    </row>
    <row r="10" spans="2:10" x14ac:dyDescent="0.25">
      <c r="B10" s="977" t="s">
        <v>142</v>
      </c>
      <c r="C10" s="1158">
        <v>94.736842105263165</v>
      </c>
      <c r="D10" s="1091">
        <v>79.629629629629633</v>
      </c>
      <c r="E10" s="1091">
        <v>100</v>
      </c>
      <c r="F10" s="1159">
        <v>87.878787878787875</v>
      </c>
      <c r="G10" s="1154"/>
      <c r="H10" s="1154"/>
      <c r="I10" s="1155"/>
      <c r="J10" s="1156"/>
    </row>
    <row r="11" spans="2:10" x14ac:dyDescent="0.25">
      <c r="B11" s="1302" t="s">
        <v>408</v>
      </c>
      <c r="C11" s="1302"/>
      <c r="D11" s="1302"/>
      <c r="E11" s="1302"/>
      <c r="F11" s="1302"/>
      <c r="G11" s="1302"/>
      <c r="H11" s="1302"/>
      <c r="I11" s="1302"/>
      <c r="J11" s="1302"/>
    </row>
  </sheetData>
  <mergeCells count="1">
    <mergeCell ref="B11:J1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"/>
  <sheetViews>
    <sheetView workbookViewId="0">
      <selection activeCell="M31" sqref="M31"/>
    </sheetView>
  </sheetViews>
  <sheetFormatPr defaultRowHeight="15" x14ac:dyDescent="0.25"/>
  <cols>
    <col min="3" max="3" width="16.7109375" customWidth="1"/>
    <col min="4" max="4" width="22.140625" customWidth="1"/>
  </cols>
  <sheetData>
    <row r="1" spans="2:4" ht="15.75" x14ac:dyDescent="0.25">
      <c r="B1" s="693" t="s">
        <v>455</v>
      </c>
    </row>
    <row r="2" spans="2:4" ht="15.75" thickBot="1" x14ac:dyDescent="0.3"/>
    <row r="3" spans="2:4" ht="15.75" thickBot="1" x14ac:dyDescent="0.3">
      <c r="B3" s="1160"/>
      <c r="C3" s="1161" t="s">
        <v>61</v>
      </c>
      <c r="D3" s="1162" t="s">
        <v>274</v>
      </c>
    </row>
    <row r="4" spans="2:4" x14ac:dyDescent="0.25">
      <c r="B4" s="1249" t="s">
        <v>60</v>
      </c>
      <c r="C4" s="1163">
        <v>1.2</v>
      </c>
      <c r="D4" s="1024">
        <v>67.454068241469813</v>
      </c>
    </row>
    <row r="5" spans="2:4" x14ac:dyDescent="0.25">
      <c r="B5" s="1249"/>
      <c r="C5" s="1163">
        <v>2.1</v>
      </c>
      <c r="D5" s="1025">
        <v>39.225181598062953</v>
      </c>
    </row>
    <row r="6" spans="2:4" x14ac:dyDescent="0.25">
      <c r="B6" s="1249"/>
      <c r="C6" s="1163">
        <v>2.2000000000000002</v>
      </c>
      <c r="D6" s="1025">
        <v>40.625</v>
      </c>
    </row>
    <row r="7" spans="2:4" x14ac:dyDescent="0.25">
      <c r="B7" s="1250"/>
      <c r="C7" s="1164" t="s">
        <v>65</v>
      </c>
      <c r="D7" s="1027">
        <v>50.733752620545076</v>
      </c>
    </row>
    <row r="8" spans="2:4" x14ac:dyDescent="0.25">
      <c r="B8" s="51" t="s">
        <v>408</v>
      </c>
      <c r="C8" s="51"/>
      <c r="D8" s="51"/>
    </row>
  </sheetData>
  <mergeCells count="1">
    <mergeCell ref="B4:B7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"/>
  <sheetViews>
    <sheetView workbookViewId="0">
      <selection activeCell="B1" sqref="B1"/>
    </sheetView>
  </sheetViews>
  <sheetFormatPr defaultRowHeight="15" x14ac:dyDescent="0.25"/>
  <sheetData>
    <row r="1" spans="2:10" ht="15.75" x14ac:dyDescent="0.25">
      <c r="B1" s="693" t="s">
        <v>456</v>
      </c>
    </row>
    <row r="2" spans="2:10" ht="15.75" thickBot="1" x14ac:dyDescent="0.3"/>
    <row r="3" spans="2:10" ht="38.25" thickTop="1" thickBot="1" x14ac:dyDescent="0.3">
      <c r="B3" s="1165" t="s">
        <v>61</v>
      </c>
      <c r="C3" s="1166" t="s">
        <v>278</v>
      </c>
      <c r="D3" s="1166" t="s">
        <v>279</v>
      </c>
      <c r="E3" s="1166" t="s">
        <v>280</v>
      </c>
      <c r="F3" s="1166" t="s">
        <v>281</v>
      </c>
      <c r="G3" s="1166" t="s">
        <v>282</v>
      </c>
      <c r="H3" s="1166" t="s">
        <v>395</v>
      </c>
      <c r="I3" s="1166" t="s">
        <v>283</v>
      </c>
      <c r="J3" s="1167" t="s">
        <v>284</v>
      </c>
    </row>
    <row r="4" spans="2:10" ht="15.75" thickTop="1" x14ac:dyDescent="0.25">
      <c r="B4" s="1168" t="s">
        <v>410</v>
      </c>
      <c r="C4" s="819">
        <v>50.338600451467272</v>
      </c>
      <c r="D4" s="819">
        <v>13.318284424379232</v>
      </c>
      <c r="E4" s="819">
        <v>8.8036117381489838</v>
      </c>
      <c r="F4" s="819">
        <v>27.088036117381488</v>
      </c>
      <c r="G4" s="819">
        <v>0</v>
      </c>
      <c r="H4" s="819">
        <v>0</v>
      </c>
      <c r="I4" s="819">
        <v>0</v>
      </c>
      <c r="J4" s="1169">
        <v>0.45146726862302483</v>
      </c>
    </row>
    <row r="5" spans="2:10" x14ac:dyDescent="0.25">
      <c r="B5" s="1170" t="s">
        <v>253</v>
      </c>
      <c r="C5" s="824">
        <v>19.902912621359224</v>
      </c>
      <c r="D5" s="824">
        <v>0.970873786407767</v>
      </c>
      <c r="E5" s="824">
        <v>17.475728155339805</v>
      </c>
      <c r="F5" s="824">
        <v>45.631067961165051</v>
      </c>
      <c r="G5" s="1171">
        <v>0.970873786407767</v>
      </c>
      <c r="H5" s="824">
        <v>0</v>
      </c>
      <c r="I5" s="824">
        <v>0.4854368932038835</v>
      </c>
      <c r="J5" s="1172">
        <v>14.563106796116505</v>
      </c>
    </row>
    <row r="6" spans="2:10" x14ac:dyDescent="0.25">
      <c r="B6" s="1170" t="s">
        <v>255</v>
      </c>
      <c r="C6" s="824">
        <v>31.958762886597938</v>
      </c>
      <c r="D6" s="824">
        <v>5.1546391752577323</v>
      </c>
      <c r="E6" s="824">
        <v>4.1237113402061851</v>
      </c>
      <c r="F6" s="824">
        <v>43.298969072164951</v>
      </c>
      <c r="G6" s="824">
        <v>1.0309278350515463</v>
      </c>
      <c r="H6" s="824">
        <v>0</v>
      </c>
      <c r="I6" s="824">
        <v>0</v>
      </c>
      <c r="J6" s="1172">
        <v>14.43298969072165</v>
      </c>
    </row>
    <row r="7" spans="2:10" ht="15.75" thickBot="1" x14ac:dyDescent="0.3">
      <c r="B7" s="1173" t="s">
        <v>62</v>
      </c>
      <c r="C7" s="1174">
        <v>39.544235924932977</v>
      </c>
      <c r="D7" s="1174">
        <v>8.8471849865951739</v>
      </c>
      <c r="E7" s="1174">
        <v>10.589812332439678</v>
      </c>
      <c r="F7" s="1174">
        <v>34.316353887399465</v>
      </c>
      <c r="G7" s="1175">
        <v>0.40214477211796246</v>
      </c>
      <c r="H7" s="1175">
        <v>0</v>
      </c>
      <c r="I7" s="1174">
        <v>0.13404825737265416</v>
      </c>
      <c r="J7" s="1176">
        <v>6.1662198391420908</v>
      </c>
    </row>
    <row r="8" spans="2:10" ht="15.75" thickTop="1" x14ac:dyDescent="0.25">
      <c r="B8" s="1291" t="s">
        <v>437</v>
      </c>
      <c r="C8" s="1291"/>
      <c r="D8" s="1291"/>
      <c r="E8" s="1291"/>
      <c r="F8" s="1291"/>
      <c r="G8" s="1291"/>
      <c r="H8" s="1291"/>
      <c r="I8" s="1291"/>
      <c r="J8" s="1291"/>
    </row>
  </sheetData>
  <mergeCells count="1">
    <mergeCell ref="B8:J8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K6" sqref="K6"/>
    </sheetView>
  </sheetViews>
  <sheetFormatPr defaultRowHeight="15" x14ac:dyDescent="0.25"/>
  <cols>
    <col min="2" max="2" width="15.7109375" customWidth="1"/>
  </cols>
  <sheetData>
    <row r="1" spans="2:10" ht="15.75" x14ac:dyDescent="0.25">
      <c r="B1" s="693" t="s">
        <v>457</v>
      </c>
    </row>
    <row r="3" spans="2:10" x14ac:dyDescent="0.25">
      <c r="B3" s="1177" t="s">
        <v>176</v>
      </c>
      <c r="C3" s="1178" t="s">
        <v>410</v>
      </c>
      <c r="D3" s="1178" t="s">
        <v>253</v>
      </c>
      <c r="E3" s="1178" t="s">
        <v>255</v>
      </c>
      <c r="F3" s="1179" t="s">
        <v>62</v>
      </c>
      <c r="G3" s="29"/>
      <c r="H3" s="29"/>
    </row>
    <row r="4" spans="2:10" ht="24" x14ac:dyDescent="0.25">
      <c r="B4" s="1180" t="s">
        <v>223</v>
      </c>
      <c r="C4" s="853">
        <v>0</v>
      </c>
      <c r="D4" s="854">
        <v>50.943396226415096</v>
      </c>
      <c r="E4" s="854">
        <v>73.07692307692308</v>
      </c>
      <c r="F4" s="855">
        <v>54.887218045112782</v>
      </c>
      <c r="G4" s="29"/>
      <c r="H4" s="29"/>
    </row>
    <row r="5" spans="2:10" ht="24" x14ac:dyDescent="0.25">
      <c r="B5" s="1181" t="s">
        <v>109</v>
      </c>
      <c r="C5" s="856">
        <v>47.61904761904762</v>
      </c>
      <c r="D5" s="857">
        <v>20</v>
      </c>
      <c r="E5" s="857">
        <v>0</v>
      </c>
      <c r="F5" s="858">
        <v>42.307692307692307</v>
      </c>
      <c r="G5" s="29"/>
      <c r="H5" s="29"/>
    </row>
    <row r="6" spans="2:10" x14ac:dyDescent="0.25">
      <c r="B6" s="1181" t="s">
        <v>110</v>
      </c>
      <c r="C6" s="856">
        <v>12</v>
      </c>
      <c r="D6" s="857">
        <v>89.473684210526315</v>
      </c>
      <c r="E6" s="857">
        <v>0</v>
      </c>
      <c r="F6" s="858">
        <v>44.444444444444443</v>
      </c>
      <c r="G6" s="29"/>
      <c r="H6" s="29"/>
    </row>
    <row r="7" spans="2:10" ht="24" x14ac:dyDescent="0.25">
      <c r="B7" s="1181" t="s">
        <v>112</v>
      </c>
      <c r="C7" s="856">
        <v>70.063694267515928</v>
      </c>
      <c r="D7" s="857">
        <v>39.393939393939391</v>
      </c>
      <c r="E7" s="857">
        <v>0</v>
      </c>
      <c r="F7" s="858">
        <v>67.146974063400577</v>
      </c>
      <c r="G7" s="29"/>
      <c r="H7" s="29"/>
    </row>
    <row r="8" spans="2:10" ht="24" x14ac:dyDescent="0.25">
      <c r="B8" s="1181" t="s">
        <v>113</v>
      </c>
      <c r="C8" s="856">
        <v>0</v>
      </c>
      <c r="D8" s="857">
        <v>3.90625</v>
      </c>
      <c r="E8" s="857">
        <v>2.8301886792452828</v>
      </c>
      <c r="F8" s="858">
        <v>3.3591731266149871</v>
      </c>
      <c r="G8" s="29"/>
      <c r="H8" s="29"/>
    </row>
    <row r="9" spans="2:10" x14ac:dyDescent="0.25">
      <c r="B9" s="1181" t="s">
        <v>225</v>
      </c>
      <c r="C9" s="856">
        <v>0</v>
      </c>
      <c r="D9" s="857">
        <v>44.444444444444443</v>
      </c>
      <c r="E9" s="857">
        <v>15</v>
      </c>
      <c r="F9" s="858">
        <v>31.914893617021278</v>
      </c>
      <c r="G9" s="29"/>
      <c r="H9" s="29"/>
    </row>
    <row r="10" spans="2:10" ht="24" x14ac:dyDescent="0.25">
      <c r="B10" s="1182" t="s">
        <v>142</v>
      </c>
      <c r="C10" s="859">
        <v>78.94736842105263</v>
      </c>
      <c r="D10" s="860">
        <v>76.851851851851848</v>
      </c>
      <c r="E10" s="860">
        <v>82.692307692307693</v>
      </c>
      <c r="F10" s="861">
        <v>78.787878787878782</v>
      </c>
      <c r="G10" s="29"/>
      <c r="H10" s="29"/>
    </row>
    <row r="11" spans="2:10" x14ac:dyDescent="0.25">
      <c r="B11" s="1291" t="s">
        <v>437</v>
      </c>
      <c r="C11" s="1291"/>
      <c r="D11" s="1291"/>
      <c r="E11" s="1291"/>
      <c r="F11" s="1291"/>
      <c r="G11" s="1291"/>
      <c r="H11" s="1291"/>
      <c r="I11" s="1291"/>
      <c r="J11" s="1291"/>
    </row>
  </sheetData>
  <mergeCells count="1">
    <mergeCell ref="B11:J1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"/>
  <sheetViews>
    <sheetView workbookViewId="0">
      <selection activeCell="N23" sqref="N23"/>
    </sheetView>
  </sheetViews>
  <sheetFormatPr defaultRowHeight="15" x14ac:dyDescent="0.25"/>
  <cols>
    <col min="2" max="2" width="22.28515625" customWidth="1"/>
  </cols>
  <sheetData>
    <row r="1" spans="2:6" ht="15.75" x14ac:dyDescent="0.25">
      <c r="B1" s="692" t="s">
        <v>458</v>
      </c>
    </row>
    <row r="2" spans="2:6" ht="15.75" thickBot="1" x14ac:dyDescent="0.3"/>
    <row r="3" spans="2:6" ht="60" x14ac:dyDescent="0.25">
      <c r="B3" s="1183" t="s">
        <v>288</v>
      </c>
      <c r="C3" s="1184">
        <v>1.2</v>
      </c>
      <c r="D3" s="1184">
        <v>2.1</v>
      </c>
      <c r="E3" s="1184">
        <v>2.2000000000000002</v>
      </c>
      <c r="F3" s="1185" t="s">
        <v>65</v>
      </c>
    </row>
    <row r="4" spans="2:6" x14ac:dyDescent="0.25">
      <c r="B4" s="1186" t="s">
        <v>289</v>
      </c>
      <c r="C4" s="1187">
        <v>28.166564875135712</v>
      </c>
      <c r="D4" s="1187">
        <v>35.796179092549131</v>
      </c>
      <c r="E4" s="1187">
        <v>38.860006263701862</v>
      </c>
      <c r="F4" s="1188">
        <v>34.016070370390501</v>
      </c>
    </row>
    <row r="5" spans="2:6" ht="24" x14ac:dyDescent="0.25">
      <c r="B5" s="1189" t="s">
        <v>290</v>
      </c>
      <c r="C5" s="1171">
        <v>2.2394136807817593</v>
      </c>
      <c r="D5" s="824">
        <v>2.1272969812362992</v>
      </c>
      <c r="E5" s="1171">
        <v>2.0043845912934555</v>
      </c>
      <c r="F5" s="1190">
        <v>2.1365546561125592</v>
      </c>
    </row>
    <row r="6" spans="2:6" x14ac:dyDescent="0.25">
      <c r="B6" s="1189" t="s">
        <v>291</v>
      </c>
      <c r="C6" s="824">
        <v>3.5796688382193267</v>
      </c>
      <c r="D6" s="824">
        <v>1.7453237663734273</v>
      </c>
      <c r="E6" s="1171">
        <v>1.8039461321641101</v>
      </c>
      <c r="F6" s="825">
        <v>2.3458609010497948</v>
      </c>
    </row>
    <row r="7" spans="2:6" x14ac:dyDescent="0.25">
      <c r="B7" s="1189" t="s">
        <v>292</v>
      </c>
      <c r="C7" s="824">
        <v>0</v>
      </c>
      <c r="D7" s="824">
        <v>0.11753021995780658</v>
      </c>
      <c r="E7" s="1171">
        <v>0</v>
      </c>
      <c r="F7" s="1190">
        <v>5.4365258425255962E-2</v>
      </c>
    </row>
    <row r="8" spans="2:6" x14ac:dyDescent="0.25">
      <c r="B8" s="1189" t="s">
        <v>293</v>
      </c>
      <c r="C8" s="1171">
        <v>0.42413137893593922</v>
      </c>
      <c r="D8" s="824">
        <v>0.55826854479958121</v>
      </c>
      <c r="E8" s="824">
        <v>0.18791105543376146</v>
      </c>
      <c r="F8" s="1190">
        <v>0.4349220674020477</v>
      </c>
    </row>
    <row r="9" spans="2:6" ht="24" x14ac:dyDescent="0.25">
      <c r="B9" s="1189" t="s">
        <v>294</v>
      </c>
      <c r="C9" s="824">
        <v>0</v>
      </c>
      <c r="D9" s="824">
        <v>2.1743090692194214</v>
      </c>
      <c r="E9" s="824">
        <v>4.760413404321957</v>
      </c>
      <c r="F9" s="825">
        <v>2.0386971909470986</v>
      </c>
    </row>
    <row r="10" spans="2:6" ht="24" x14ac:dyDescent="0.25">
      <c r="B10" s="1189" t="s">
        <v>295</v>
      </c>
      <c r="C10" s="1171">
        <v>1.4335640608034745</v>
      </c>
      <c r="D10" s="1171">
        <v>0.71693434174262005</v>
      </c>
      <c r="E10" s="1171">
        <v>0.46351393673661162</v>
      </c>
      <c r="F10" s="1190">
        <v>0.89159023817419769</v>
      </c>
    </row>
    <row r="11" spans="2:6" ht="24" x14ac:dyDescent="0.25">
      <c r="B11" s="1189" t="s">
        <v>296</v>
      </c>
      <c r="C11" s="824">
        <v>0</v>
      </c>
      <c r="D11" s="824">
        <v>4.7012087983122628</v>
      </c>
      <c r="E11" s="824">
        <v>6.2637018477920492</v>
      </c>
      <c r="F11" s="1190">
        <v>3.5337417976416372</v>
      </c>
    </row>
    <row r="12" spans="2:6" ht="24" x14ac:dyDescent="0.25">
      <c r="B12" s="1189" t="s">
        <v>297</v>
      </c>
      <c r="C12" s="824">
        <v>27.05958197611292</v>
      </c>
      <c r="D12" s="824">
        <v>6.2878667677426519</v>
      </c>
      <c r="E12" s="824">
        <v>6.138427810836208</v>
      </c>
      <c r="F12" s="825">
        <v>12.91174887599829</v>
      </c>
    </row>
    <row r="13" spans="2:6" ht="24" x14ac:dyDescent="0.25">
      <c r="B13" s="1189" t="s">
        <v>249</v>
      </c>
      <c r="C13" s="824">
        <v>0.50895765472312704</v>
      </c>
      <c r="D13" s="824">
        <v>3.1733159388607768</v>
      </c>
      <c r="E13" s="824">
        <v>10.209834011901037</v>
      </c>
      <c r="F13" s="825">
        <v>3.8463420335868599</v>
      </c>
    </row>
    <row r="14" spans="2:6" x14ac:dyDescent="0.25">
      <c r="B14" s="1189" t="s">
        <v>298</v>
      </c>
      <c r="C14" s="1171">
        <v>0</v>
      </c>
      <c r="D14" s="824">
        <v>0.58765109978903285</v>
      </c>
      <c r="E14" s="824">
        <v>2.0043845912934555</v>
      </c>
      <c r="F14" s="825">
        <v>0.70674835952832749</v>
      </c>
    </row>
    <row r="15" spans="2:6" x14ac:dyDescent="0.25">
      <c r="B15" s="1189" t="s">
        <v>299</v>
      </c>
      <c r="C15" s="824">
        <v>1.8576954397394136</v>
      </c>
      <c r="D15" s="824">
        <v>2.0450258272658335</v>
      </c>
      <c r="E15" s="1171">
        <v>1.233949264015034</v>
      </c>
      <c r="F15" s="1190">
        <v>1.8090039741003912</v>
      </c>
    </row>
    <row r="16" spans="2:6" x14ac:dyDescent="0.25">
      <c r="B16" s="1189" t="s">
        <v>300</v>
      </c>
      <c r="C16" s="824">
        <v>0</v>
      </c>
      <c r="D16" s="824">
        <v>0</v>
      </c>
      <c r="E16" s="824">
        <v>6.2637018477920484E-2</v>
      </c>
      <c r="F16" s="825">
        <v>1.3591314606313991E-2</v>
      </c>
    </row>
    <row r="17" spans="2:6" x14ac:dyDescent="0.25">
      <c r="B17" s="1189" t="s">
        <v>301</v>
      </c>
      <c r="C17" s="1171">
        <v>0</v>
      </c>
      <c r="D17" s="824">
        <v>7.0518131974683942E-2</v>
      </c>
      <c r="E17" s="824">
        <v>6.2637018477920484E-2</v>
      </c>
      <c r="F17" s="1190">
        <v>4.6210469661467565E-2</v>
      </c>
    </row>
    <row r="18" spans="2:6" x14ac:dyDescent="0.25">
      <c r="B18" s="1189" t="s">
        <v>302</v>
      </c>
      <c r="C18" s="824">
        <v>3.0367806731813247</v>
      </c>
      <c r="D18" s="824">
        <v>2.6503064600485389</v>
      </c>
      <c r="E18" s="824">
        <v>2.1171312245537126</v>
      </c>
      <c r="F18" s="825">
        <v>2.6584611369950162</v>
      </c>
    </row>
    <row r="19" spans="2:6" x14ac:dyDescent="0.25">
      <c r="B19" s="1189" t="s">
        <v>304</v>
      </c>
      <c r="C19" s="824">
        <v>1.900108577633008</v>
      </c>
      <c r="D19" s="824">
        <v>3.3760555682879927</v>
      </c>
      <c r="E19" s="824">
        <v>3.6893203883495183</v>
      </c>
      <c r="F19" s="825">
        <v>2.9710613729402371</v>
      </c>
    </row>
    <row r="20" spans="2:6" x14ac:dyDescent="0.25">
      <c r="B20" s="1189" t="s">
        <v>305</v>
      </c>
      <c r="C20" s="1171">
        <v>9.1680238870792667</v>
      </c>
      <c r="D20" s="824">
        <v>5.4857230165306223</v>
      </c>
      <c r="E20" s="824">
        <v>3.8083307234575652</v>
      </c>
      <c r="F20" s="1190">
        <v>6.301748930363547</v>
      </c>
    </row>
    <row r="21" spans="2:6" ht="24" x14ac:dyDescent="0.25">
      <c r="B21" s="1189" t="s">
        <v>307</v>
      </c>
      <c r="C21" s="1171">
        <v>0.97974348534201949</v>
      </c>
      <c r="D21" s="1171">
        <v>1.3339679965211046</v>
      </c>
      <c r="E21" s="824">
        <v>1.2965862824929542</v>
      </c>
      <c r="F21" s="1190">
        <v>1.2123452628832079</v>
      </c>
    </row>
    <row r="22" spans="2:6" ht="24" x14ac:dyDescent="0.25">
      <c r="B22" s="1189" t="s">
        <v>308</v>
      </c>
      <c r="C22" s="824">
        <v>1.026397937024973</v>
      </c>
      <c r="D22" s="824">
        <v>0.78157596271941365</v>
      </c>
      <c r="E22" s="824">
        <v>0.37582211086752293</v>
      </c>
      <c r="F22" s="1190">
        <v>0.7719866696386346</v>
      </c>
    </row>
    <row r="23" spans="2:6" x14ac:dyDescent="0.25">
      <c r="B23" s="1189" t="s">
        <v>310</v>
      </c>
      <c r="C23" s="824">
        <v>1.331772529858849</v>
      </c>
      <c r="D23" s="824">
        <v>1.5866579694303886</v>
      </c>
      <c r="E23" s="824">
        <v>0</v>
      </c>
      <c r="F23" s="1190">
        <v>1.1606982673792148</v>
      </c>
    </row>
    <row r="24" spans="2:6" x14ac:dyDescent="0.25">
      <c r="B24" s="1189" t="s">
        <v>311</v>
      </c>
      <c r="C24" s="824">
        <v>1.6116992399565691</v>
      </c>
      <c r="D24" s="824">
        <v>3.7550905276519195</v>
      </c>
      <c r="E24" s="1171">
        <v>1.5095521453178837</v>
      </c>
      <c r="F24" s="825">
        <v>2.5809906437390269</v>
      </c>
    </row>
    <row r="25" spans="2:6" x14ac:dyDescent="0.25">
      <c r="B25" s="1189" t="s">
        <v>313</v>
      </c>
      <c r="C25" s="1171">
        <v>5.0895765472312702</v>
      </c>
      <c r="D25" s="824">
        <v>10.930310456076011</v>
      </c>
      <c r="E25" s="824">
        <v>6.2637018477920492</v>
      </c>
      <c r="F25" s="1190">
        <v>8.0460582469378821</v>
      </c>
    </row>
    <row r="26" spans="2:6" x14ac:dyDescent="0.25">
      <c r="B26" s="1189" t="s">
        <v>315</v>
      </c>
      <c r="C26" s="824">
        <v>0.20358306188925082</v>
      </c>
      <c r="D26" s="824">
        <v>0.26444299490506479</v>
      </c>
      <c r="E26" s="824">
        <v>9.3955527716880732E-2</v>
      </c>
      <c r="F26" s="825">
        <v>0.20794711347660408</v>
      </c>
    </row>
    <row r="27" spans="2:6" x14ac:dyDescent="0.25">
      <c r="B27" s="1189" t="s">
        <v>316</v>
      </c>
      <c r="C27" s="1171">
        <v>0.97550217155266017</v>
      </c>
      <c r="D27" s="1171">
        <v>4.4485188254029788</v>
      </c>
      <c r="E27" s="1171">
        <v>2.7560288130285016</v>
      </c>
      <c r="F27" s="1190">
        <v>2.9683431100189752</v>
      </c>
    </row>
    <row r="28" spans="2:6" ht="24" x14ac:dyDescent="0.25">
      <c r="B28" s="1189" t="s">
        <v>317</v>
      </c>
      <c r="C28" s="824">
        <v>4.9962676438653641</v>
      </c>
      <c r="D28" s="824">
        <v>3.6052394972057149</v>
      </c>
      <c r="E28" s="824">
        <v>3.7895396179141887</v>
      </c>
      <c r="F28" s="825">
        <v>4.0909856965005158</v>
      </c>
    </row>
    <row r="29" spans="2:6" ht="24" x14ac:dyDescent="0.25">
      <c r="B29" s="1189" t="s">
        <v>318</v>
      </c>
      <c r="C29" s="824">
        <v>5.9378393051031486E-2</v>
      </c>
      <c r="D29" s="824">
        <v>0.11753021995780658</v>
      </c>
      <c r="E29" s="824">
        <v>0</v>
      </c>
      <c r="F29" s="825">
        <v>7.339309887409555E-2</v>
      </c>
    </row>
    <row r="30" spans="2:6" ht="24" x14ac:dyDescent="0.25">
      <c r="B30" s="1189" t="s">
        <v>319</v>
      </c>
      <c r="C30" s="1171">
        <v>4.3515879478827362</v>
      </c>
      <c r="D30" s="1171">
        <v>1.5631519254388273</v>
      </c>
      <c r="E30" s="824">
        <v>0.24428437206388989</v>
      </c>
      <c r="F30" s="1190">
        <v>2.170532942628344</v>
      </c>
    </row>
    <row r="31" spans="2:6" x14ac:dyDescent="0.25">
      <c r="B31" s="1191" t="s">
        <v>62</v>
      </c>
      <c r="C31" s="1192">
        <v>100</v>
      </c>
      <c r="D31" s="1192">
        <v>100</v>
      </c>
      <c r="E31" s="1192">
        <v>100</v>
      </c>
      <c r="F31" s="1193">
        <v>100</v>
      </c>
    </row>
    <row r="32" spans="2:6" x14ac:dyDescent="0.25">
      <c r="B32" s="1291" t="s">
        <v>408</v>
      </c>
      <c r="C32" s="1291"/>
      <c r="D32" s="1291"/>
      <c r="E32" s="1291"/>
      <c r="F32" s="1291"/>
    </row>
    <row r="33" spans="2:6" x14ac:dyDescent="0.25">
      <c r="B33" s="51"/>
      <c r="C33" s="51"/>
      <c r="D33" s="51"/>
      <c r="E33" s="51"/>
      <c r="F33" s="51"/>
    </row>
    <row r="34" spans="2:6" x14ac:dyDescent="0.25">
      <c r="B34" s="161"/>
      <c r="C34" s="161"/>
      <c r="D34" s="161"/>
      <c r="E34" s="161"/>
      <c r="F34" s="161"/>
    </row>
  </sheetData>
  <mergeCells count="1">
    <mergeCell ref="B32:F32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workbookViewId="0">
      <selection activeCell="O24" sqref="O24"/>
    </sheetView>
  </sheetViews>
  <sheetFormatPr defaultRowHeight="15" x14ac:dyDescent="0.25"/>
  <cols>
    <col min="2" max="2" width="22.85546875" customWidth="1"/>
  </cols>
  <sheetData>
    <row r="1" spans="2:6" ht="15.75" x14ac:dyDescent="0.25">
      <c r="B1" s="693" t="s">
        <v>460</v>
      </c>
    </row>
    <row r="3" spans="2:6" x14ac:dyDescent="0.25">
      <c r="B3" s="1303" t="s">
        <v>459</v>
      </c>
      <c r="C3" s="1194" t="s">
        <v>410</v>
      </c>
      <c r="D3" s="1195" t="s">
        <v>253</v>
      </c>
      <c r="E3" s="1195" t="s">
        <v>255</v>
      </c>
      <c r="F3" s="1196" t="s">
        <v>62</v>
      </c>
    </row>
    <row r="4" spans="2:6" x14ac:dyDescent="0.25">
      <c r="B4" s="1304"/>
      <c r="C4" s="1197" t="s">
        <v>285</v>
      </c>
      <c r="D4" s="1198" t="s">
        <v>285</v>
      </c>
      <c r="E4" s="1198" t="s">
        <v>285</v>
      </c>
      <c r="F4" s="1199" t="s">
        <v>285</v>
      </c>
    </row>
    <row r="5" spans="2:6" x14ac:dyDescent="0.25">
      <c r="B5" s="1200" t="s">
        <v>289</v>
      </c>
      <c r="C5" s="1201">
        <v>99.950049950050115</v>
      </c>
      <c r="D5" s="1202">
        <v>0.48638132295719794</v>
      </c>
      <c r="E5" s="1203"/>
      <c r="F5" s="1204">
        <v>66.204620462045938</v>
      </c>
    </row>
    <row r="6" spans="2:6" ht="28.5" x14ac:dyDescent="0.25">
      <c r="B6" s="1205" t="s">
        <v>290</v>
      </c>
      <c r="C6" s="1206">
        <v>0</v>
      </c>
      <c r="D6" s="1207">
        <v>0</v>
      </c>
      <c r="E6" s="1208"/>
      <c r="F6" s="1140">
        <v>0</v>
      </c>
    </row>
    <row r="7" spans="2:6" x14ac:dyDescent="0.25">
      <c r="B7" s="1205" t="s">
        <v>291</v>
      </c>
      <c r="C7" s="1206">
        <v>0</v>
      </c>
      <c r="D7" s="1207">
        <v>0</v>
      </c>
      <c r="E7" s="1208"/>
      <c r="F7" s="1140">
        <v>0</v>
      </c>
    </row>
    <row r="8" spans="2:6" x14ac:dyDescent="0.25">
      <c r="B8" s="1205" t="s">
        <v>292</v>
      </c>
      <c r="C8" s="1206">
        <v>0</v>
      </c>
      <c r="D8" s="1207">
        <v>0</v>
      </c>
      <c r="E8" s="1208"/>
      <c r="F8" s="1140">
        <v>0</v>
      </c>
    </row>
    <row r="9" spans="2:6" ht="28.5" x14ac:dyDescent="0.25">
      <c r="B9" s="1205" t="s">
        <v>293</v>
      </c>
      <c r="C9" s="1206">
        <v>0</v>
      </c>
      <c r="D9" s="1207">
        <v>0</v>
      </c>
      <c r="E9" s="1208"/>
      <c r="F9" s="1140">
        <v>0</v>
      </c>
    </row>
    <row r="10" spans="2:6" ht="28.5" x14ac:dyDescent="0.25">
      <c r="B10" s="1205" t="s">
        <v>294</v>
      </c>
      <c r="C10" s="1206">
        <v>0</v>
      </c>
      <c r="D10" s="1207">
        <v>0</v>
      </c>
      <c r="E10" s="1208"/>
      <c r="F10" s="1140">
        <v>0</v>
      </c>
    </row>
    <row r="11" spans="2:6" ht="28.5" x14ac:dyDescent="0.25">
      <c r="B11" s="1205" t="s">
        <v>295</v>
      </c>
      <c r="C11" s="1206">
        <v>0</v>
      </c>
      <c r="D11" s="1207">
        <v>0</v>
      </c>
      <c r="E11" s="1208"/>
      <c r="F11" s="1140">
        <v>0</v>
      </c>
    </row>
    <row r="12" spans="2:6" ht="28.5" x14ac:dyDescent="0.25">
      <c r="B12" s="1205" t="s">
        <v>296</v>
      </c>
      <c r="C12" s="1206">
        <v>0</v>
      </c>
      <c r="D12" s="1207">
        <v>0</v>
      </c>
      <c r="E12" s="1208"/>
      <c r="F12" s="1140">
        <v>0</v>
      </c>
    </row>
    <row r="13" spans="2:6" ht="28.5" x14ac:dyDescent="0.25">
      <c r="B13" s="1205" t="s">
        <v>297</v>
      </c>
      <c r="C13" s="1206">
        <v>0</v>
      </c>
      <c r="D13" s="1207">
        <v>0</v>
      </c>
      <c r="E13" s="1208"/>
      <c r="F13" s="1140">
        <v>0</v>
      </c>
    </row>
    <row r="14" spans="2:6" ht="28.5" x14ac:dyDescent="0.25">
      <c r="B14" s="1205" t="s">
        <v>249</v>
      </c>
      <c r="C14" s="1206">
        <v>0</v>
      </c>
      <c r="D14" s="1207">
        <v>0</v>
      </c>
      <c r="E14" s="1208"/>
      <c r="F14" s="1140">
        <v>0</v>
      </c>
    </row>
    <row r="15" spans="2:6" x14ac:dyDescent="0.25">
      <c r="B15" s="1205" t="s">
        <v>298</v>
      </c>
      <c r="C15" s="1206">
        <v>0</v>
      </c>
      <c r="D15" s="1207">
        <v>0</v>
      </c>
      <c r="E15" s="1208"/>
      <c r="F15" s="1140">
        <v>0</v>
      </c>
    </row>
    <row r="16" spans="2:6" x14ac:dyDescent="0.25">
      <c r="B16" s="1205" t="s">
        <v>299</v>
      </c>
      <c r="C16" s="1206">
        <v>0</v>
      </c>
      <c r="D16" s="1207">
        <v>0</v>
      </c>
      <c r="E16" s="1208"/>
      <c r="F16" s="1140">
        <v>0</v>
      </c>
    </row>
    <row r="17" spans="2:6" ht="28.5" x14ac:dyDescent="0.25">
      <c r="B17" s="1205" t="s">
        <v>300</v>
      </c>
      <c r="C17" s="1206">
        <v>0</v>
      </c>
      <c r="D17" s="1207">
        <v>0</v>
      </c>
      <c r="E17" s="1208"/>
      <c r="F17" s="1140">
        <v>0</v>
      </c>
    </row>
    <row r="18" spans="2:6" x14ac:dyDescent="0.25">
      <c r="B18" s="1205" t="s">
        <v>301</v>
      </c>
      <c r="C18" s="1206">
        <v>0</v>
      </c>
      <c r="D18" s="1207">
        <v>1.0700389105058354</v>
      </c>
      <c r="E18" s="1208"/>
      <c r="F18" s="1140">
        <v>0.36303630363036193</v>
      </c>
    </row>
    <row r="19" spans="2:6" x14ac:dyDescent="0.25">
      <c r="B19" s="1205" t="s">
        <v>302</v>
      </c>
      <c r="C19" s="1206">
        <v>0</v>
      </c>
      <c r="D19" s="1207">
        <v>0</v>
      </c>
      <c r="E19" s="1208"/>
      <c r="F19" s="1140">
        <v>0</v>
      </c>
    </row>
    <row r="20" spans="2:6" x14ac:dyDescent="0.25">
      <c r="B20" s="1205" t="s">
        <v>303</v>
      </c>
      <c r="C20" s="1206">
        <v>0</v>
      </c>
      <c r="D20" s="1207">
        <v>0</v>
      </c>
      <c r="E20" s="1208"/>
      <c r="F20" s="1140">
        <v>0</v>
      </c>
    </row>
    <row r="21" spans="2:6" x14ac:dyDescent="0.25">
      <c r="B21" s="1205" t="s">
        <v>304</v>
      </c>
      <c r="C21" s="1206">
        <v>0</v>
      </c>
      <c r="D21" s="1207">
        <v>0</v>
      </c>
      <c r="E21" s="1208"/>
      <c r="F21" s="1140">
        <v>0</v>
      </c>
    </row>
    <row r="22" spans="2:6" x14ac:dyDescent="0.25">
      <c r="B22" s="1205" t="s">
        <v>305</v>
      </c>
      <c r="C22" s="1206">
        <v>0</v>
      </c>
      <c r="D22" s="1207">
        <v>97.276264591439585</v>
      </c>
      <c r="E22" s="1208"/>
      <c r="F22" s="1140">
        <v>33.003300330032928</v>
      </c>
    </row>
    <row r="23" spans="2:6" ht="28.5" x14ac:dyDescent="0.25">
      <c r="B23" s="1205" t="s">
        <v>306</v>
      </c>
      <c r="C23" s="1206">
        <v>0</v>
      </c>
      <c r="D23" s="1207">
        <v>0</v>
      </c>
      <c r="E23" s="1208"/>
      <c r="F23" s="1140">
        <v>0</v>
      </c>
    </row>
    <row r="24" spans="2:6" ht="28.5" x14ac:dyDescent="0.25">
      <c r="B24" s="1205" t="s">
        <v>307</v>
      </c>
      <c r="C24" s="1206">
        <v>0</v>
      </c>
      <c r="D24" s="1207">
        <v>0</v>
      </c>
      <c r="E24" s="1208"/>
      <c r="F24" s="1140">
        <v>0</v>
      </c>
    </row>
    <row r="25" spans="2:6" ht="28.5" x14ac:dyDescent="0.25">
      <c r="B25" s="1205" t="s">
        <v>400</v>
      </c>
      <c r="C25" s="1206">
        <v>0</v>
      </c>
      <c r="D25" s="1207">
        <v>0</v>
      </c>
      <c r="E25" s="1208"/>
      <c r="F25" s="1140">
        <v>0</v>
      </c>
    </row>
    <row r="26" spans="2:6" ht="42.75" x14ac:dyDescent="0.25">
      <c r="B26" s="1205" t="s">
        <v>401</v>
      </c>
      <c r="C26" s="1206">
        <v>0</v>
      </c>
      <c r="D26" s="1207">
        <v>0</v>
      </c>
      <c r="E26" s="1208"/>
      <c r="F26" s="1140">
        <v>0</v>
      </c>
    </row>
    <row r="27" spans="2:6" x14ac:dyDescent="0.25">
      <c r="B27" s="1205" t="s">
        <v>310</v>
      </c>
      <c r="C27" s="1206">
        <v>0</v>
      </c>
      <c r="D27" s="1207">
        <v>0</v>
      </c>
      <c r="E27" s="1208"/>
      <c r="F27" s="1140">
        <v>0</v>
      </c>
    </row>
    <row r="28" spans="2:6" ht="28.5" x14ac:dyDescent="0.25">
      <c r="B28" s="1205" t="s">
        <v>311</v>
      </c>
      <c r="C28" s="1206">
        <v>4.9950049950049993E-2</v>
      </c>
      <c r="D28" s="1207">
        <v>0.97276264591439621</v>
      </c>
      <c r="E28" s="1208"/>
      <c r="F28" s="1140">
        <v>0.36303630363036221</v>
      </c>
    </row>
    <row r="29" spans="2:6" x14ac:dyDescent="0.25">
      <c r="B29" s="1205" t="s">
        <v>312</v>
      </c>
      <c r="C29" s="1206">
        <v>0</v>
      </c>
      <c r="D29" s="1207">
        <v>0</v>
      </c>
      <c r="E29" s="1208"/>
      <c r="F29" s="1140">
        <v>0</v>
      </c>
    </row>
    <row r="30" spans="2:6" x14ac:dyDescent="0.25">
      <c r="B30" s="1205" t="s">
        <v>313</v>
      </c>
      <c r="C30" s="846">
        <v>0</v>
      </c>
      <c r="D30" s="1207">
        <v>0</v>
      </c>
      <c r="E30" s="1208"/>
      <c r="F30" s="1140">
        <v>0</v>
      </c>
    </row>
    <row r="31" spans="2:6" x14ac:dyDescent="0.25">
      <c r="B31" s="1205" t="s">
        <v>314</v>
      </c>
      <c r="C31" s="846">
        <v>0</v>
      </c>
      <c r="D31" s="1207">
        <v>0</v>
      </c>
      <c r="E31" s="1208"/>
      <c r="F31" s="1140">
        <v>0</v>
      </c>
    </row>
    <row r="32" spans="2:6" x14ac:dyDescent="0.25">
      <c r="B32" s="1205" t="s">
        <v>315</v>
      </c>
      <c r="C32" s="1206">
        <v>0</v>
      </c>
      <c r="D32" s="1207">
        <v>0</v>
      </c>
      <c r="E32" s="1208"/>
      <c r="F32" s="1140">
        <v>0</v>
      </c>
    </row>
    <row r="33" spans="2:6" x14ac:dyDescent="0.25">
      <c r="B33" s="1205" t="s">
        <v>316</v>
      </c>
      <c r="C33" s="1206">
        <v>0</v>
      </c>
      <c r="D33" s="1207">
        <v>0</v>
      </c>
      <c r="E33" s="1208"/>
      <c r="F33" s="1140">
        <v>0</v>
      </c>
    </row>
    <row r="34" spans="2:6" x14ac:dyDescent="0.25">
      <c r="B34" s="1205" t="s">
        <v>317</v>
      </c>
      <c r="C34" s="1206">
        <v>0</v>
      </c>
      <c r="D34" s="1207">
        <v>0.19455252918287902</v>
      </c>
      <c r="E34" s="1208"/>
      <c r="F34" s="1140">
        <v>6.6006600660065917E-2</v>
      </c>
    </row>
    <row r="35" spans="2:6" x14ac:dyDescent="0.25">
      <c r="B35" s="1205" t="s">
        <v>318</v>
      </c>
      <c r="C35" s="1206">
        <v>0</v>
      </c>
      <c r="D35" s="1207">
        <v>0</v>
      </c>
      <c r="E35" s="1208"/>
      <c r="F35" s="1140">
        <v>0</v>
      </c>
    </row>
    <row r="36" spans="2:6" x14ac:dyDescent="0.25">
      <c r="B36" s="1209" t="s">
        <v>319</v>
      </c>
      <c r="C36" s="1210">
        <v>0</v>
      </c>
      <c r="D36" s="1211">
        <v>0</v>
      </c>
      <c r="E36" s="1212"/>
      <c r="F36" s="1213">
        <v>0</v>
      </c>
    </row>
    <row r="37" spans="2:6" x14ac:dyDescent="0.25">
      <c r="B37" s="1305" t="s">
        <v>408</v>
      </c>
      <c r="C37" s="1305"/>
      <c r="D37" s="1305"/>
      <c r="E37" s="1305"/>
      <c r="F37" s="1305"/>
    </row>
  </sheetData>
  <mergeCells count="2">
    <mergeCell ref="B3:B4"/>
    <mergeCell ref="B37:F37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workbookViewId="0">
      <selection activeCell="P16" sqref="P16"/>
    </sheetView>
  </sheetViews>
  <sheetFormatPr defaultRowHeight="15" x14ac:dyDescent="0.25"/>
  <cols>
    <col min="2" max="2" width="22.85546875" customWidth="1"/>
  </cols>
  <sheetData>
    <row r="1" spans="2:14" ht="15.75" x14ac:dyDescent="0.25">
      <c r="B1" s="693" t="s">
        <v>464</v>
      </c>
    </row>
    <row r="2" spans="2:14" ht="15.75" thickBot="1" x14ac:dyDescent="0.3"/>
    <row r="3" spans="2:14" ht="114.75" customHeight="1" thickBot="1" x14ac:dyDescent="0.3">
      <c r="B3" s="1214" t="s">
        <v>176</v>
      </c>
      <c r="C3" s="1215" t="s">
        <v>461</v>
      </c>
      <c r="D3" s="1216" t="s">
        <v>324</v>
      </c>
      <c r="E3" s="1216" t="s">
        <v>325</v>
      </c>
      <c r="F3" s="1216" t="s">
        <v>462</v>
      </c>
      <c r="G3" s="1216" t="s">
        <v>463</v>
      </c>
      <c r="H3" s="1216" t="s">
        <v>328</v>
      </c>
      <c r="I3" s="1216" t="s">
        <v>329</v>
      </c>
      <c r="J3" s="1216" t="s">
        <v>330</v>
      </c>
      <c r="K3" s="1216" t="s">
        <v>323</v>
      </c>
      <c r="L3" s="1216" t="s">
        <v>331</v>
      </c>
      <c r="M3" s="1216" t="s">
        <v>332</v>
      </c>
      <c r="N3" s="1217" t="s">
        <v>62</v>
      </c>
    </row>
    <row r="4" spans="2:14" ht="29.25" thickTop="1" x14ac:dyDescent="0.25">
      <c r="B4" s="1218" t="s">
        <v>108</v>
      </c>
      <c r="C4" s="1219">
        <v>14.75564886777455</v>
      </c>
      <c r="D4" s="1219">
        <v>68.501526694261429</v>
      </c>
      <c r="E4" s="1219">
        <v>2.179389312977098</v>
      </c>
      <c r="F4" s="1220">
        <v>0</v>
      </c>
      <c r="G4" s="1219">
        <v>4.0059541818749773</v>
      </c>
      <c r="H4" s="1219">
        <v>0.15267175572519082</v>
      </c>
      <c r="I4" s="1219">
        <v>10.397175606880486</v>
      </c>
      <c r="J4" s="1219"/>
      <c r="K4" s="1219">
        <v>0</v>
      </c>
      <c r="L4" s="1219">
        <v>7.6335877862595452E-3</v>
      </c>
      <c r="M4" s="1219">
        <v>0</v>
      </c>
      <c r="N4" s="1221">
        <v>100</v>
      </c>
    </row>
    <row r="5" spans="2:14" ht="28.5" x14ac:dyDescent="0.25">
      <c r="B5" s="1218" t="s">
        <v>109</v>
      </c>
      <c r="C5" s="1222">
        <v>11.772799987792968</v>
      </c>
      <c r="D5" s="1222">
        <v>72.151199951171876</v>
      </c>
      <c r="E5" s="1222">
        <v>0.1</v>
      </c>
      <c r="F5" s="1223">
        <v>0</v>
      </c>
      <c r="G5" s="1222">
        <v>6.0754667091369621</v>
      </c>
      <c r="H5" s="1222">
        <v>0</v>
      </c>
      <c r="I5" s="1222">
        <v>9.900533294677734</v>
      </c>
      <c r="J5" s="1222"/>
      <c r="K5" s="1222">
        <v>0</v>
      </c>
      <c r="L5" s="1222">
        <v>0</v>
      </c>
      <c r="M5" s="1222">
        <v>0</v>
      </c>
      <c r="N5" s="1221">
        <v>100</v>
      </c>
    </row>
    <row r="6" spans="2:14" x14ac:dyDescent="0.25">
      <c r="B6" s="1218" t="s">
        <v>110</v>
      </c>
      <c r="C6" s="1222">
        <v>54.073311561761891</v>
      </c>
      <c r="D6" s="1222">
        <v>39.397791197133628</v>
      </c>
      <c r="E6" s="1222">
        <v>0</v>
      </c>
      <c r="F6" s="1223">
        <v>0</v>
      </c>
      <c r="G6" s="1222">
        <v>1.0461064383041025</v>
      </c>
      <c r="H6" s="1222">
        <v>0</v>
      </c>
      <c r="I6" s="1222">
        <v>5.482790697452633</v>
      </c>
      <c r="J6" s="1222">
        <v>0</v>
      </c>
      <c r="K6" s="1222">
        <v>0</v>
      </c>
      <c r="L6" s="1222">
        <v>0</v>
      </c>
      <c r="M6" s="1222">
        <v>0</v>
      </c>
      <c r="N6" s="1221">
        <v>100</v>
      </c>
    </row>
    <row r="7" spans="2:14" ht="28.5" x14ac:dyDescent="0.25">
      <c r="B7" s="1218" t="s">
        <v>112</v>
      </c>
      <c r="C7" s="1222">
        <v>28.214867231825242</v>
      </c>
      <c r="D7" s="1222">
        <v>52.844259271704175</v>
      </c>
      <c r="E7" s="1222">
        <v>0.44616714472042357</v>
      </c>
      <c r="F7" s="1223">
        <v>4.3256914237734215E-2</v>
      </c>
      <c r="G7" s="1222">
        <v>3.922994285392488</v>
      </c>
      <c r="H7" s="1222">
        <v>0.19354466849170437</v>
      </c>
      <c r="I7" s="1222">
        <v>13.927359944805298</v>
      </c>
      <c r="J7" s="1222">
        <v>0</v>
      </c>
      <c r="K7" s="1222">
        <v>0.2536023054755045</v>
      </c>
      <c r="L7" s="1222">
        <v>0.15394812616216333</v>
      </c>
      <c r="M7" s="1222">
        <v>0</v>
      </c>
      <c r="N7" s="1221">
        <v>100</v>
      </c>
    </row>
    <row r="8" spans="2:14" ht="28.5" x14ac:dyDescent="0.25">
      <c r="B8" s="1218" t="s">
        <v>113</v>
      </c>
      <c r="C8" s="1222">
        <v>18.66354093779907</v>
      </c>
      <c r="D8" s="1222">
        <v>74.121136944978744</v>
      </c>
      <c r="E8" s="1222">
        <v>1.5059574484191049</v>
      </c>
      <c r="F8" s="1223">
        <v>0.29550827310440375</v>
      </c>
      <c r="G8" s="1222">
        <v>3.8017287298719937</v>
      </c>
      <c r="H8" s="1222">
        <v>0.15957446808510645</v>
      </c>
      <c r="I8" s="1222"/>
      <c r="J8" s="1222">
        <v>0.67196808089601212</v>
      </c>
      <c r="K8" s="1222">
        <v>1.3333333333333343E-2</v>
      </c>
      <c r="L8" s="1222">
        <v>0.76728723087209372</v>
      </c>
      <c r="M8" s="1222">
        <v>0</v>
      </c>
      <c r="N8" s="1221">
        <v>100</v>
      </c>
    </row>
    <row r="9" spans="2:14" ht="28.5" x14ac:dyDescent="0.25">
      <c r="B9" s="1218" t="s">
        <v>154</v>
      </c>
      <c r="C9" s="1222">
        <v>72.378369116014071</v>
      </c>
      <c r="D9" s="1222">
        <v>19.71944442487532</v>
      </c>
      <c r="E9" s="1222">
        <v>0.98870967665026277</v>
      </c>
      <c r="F9" s="1223">
        <v>0.16129032258064518</v>
      </c>
      <c r="G9" s="1222">
        <v>3.6526702257894699</v>
      </c>
      <c r="H9" s="1222">
        <v>8.0645161290322592E-2</v>
      </c>
      <c r="I9" s="1222">
        <v>0.38193547917950538</v>
      </c>
      <c r="J9" s="1222"/>
      <c r="K9" s="1222">
        <v>0</v>
      </c>
      <c r="L9" s="1222">
        <v>2.4040322351840242</v>
      </c>
      <c r="M9" s="1222">
        <v>0.23290320365659653</v>
      </c>
      <c r="N9" s="1221">
        <v>100</v>
      </c>
    </row>
    <row r="10" spans="2:14" ht="28.5" x14ac:dyDescent="0.25">
      <c r="B10" s="1218" t="s">
        <v>155</v>
      </c>
      <c r="C10" s="1222">
        <v>46.813220845328431</v>
      </c>
      <c r="D10" s="1222">
        <v>47.191911254492076</v>
      </c>
      <c r="E10" s="1222">
        <v>2.777777777777778E-2</v>
      </c>
      <c r="F10" s="1223">
        <v>0</v>
      </c>
      <c r="G10" s="1222">
        <v>4.2018121497498599</v>
      </c>
      <c r="H10" s="1222">
        <v>0</v>
      </c>
      <c r="I10" s="1222">
        <v>0</v>
      </c>
      <c r="J10" s="1222">
        <v>0.27777777777777779</v>
      </c>
      <c r="K10" s="1222">
        <v>0</v>
      </c>
      <c r="L10" s="1222">
        <v>0.41276455060061495</v>
      </c>
      <c r="M10" s="1222">
        <v>1.0747354295518663</v>
      </c>
      <c r="N10" s="1221">
        <v>100</v>
      </c>
    </row>
    <row r="11" spans="2:14" ht="28.5" x14ac:dyDescent="0.25">
      <c r="B11" s="1224" t="s">
        <v>156</v>
      </c>
      <c r="C11" s="1225">
        <v>100</v>
      </c>
      <c r="D11" s="1225">
        <v>0</v>
      </c>
      <c r="E11" s="1225">
        <v>0</v>
      </c>
      <c r="F11" s="1225">
        <v>0</v>
      </c>
      <c r="G11" s="1225">
        <v>0</v>
      </c>
      <c r="H11" s="1225">
        <v>0</v>
      </c>
      <c r="I11" s="1225"/>
      <c r="J11" s="1225">
        <v>0</v>
      </c>
      <c r="K11" s="1225">
        <v>0</v>
      </c>
      <c r="L11" s="1225">
        <v>0</v>
      </c>
      <c r="M11" s="1225">
        <v>0</v>
      </c>
      <c r="N11" s="1221">
        <v>100</v>
      </c>
    </row>
    <row r="12" spans="2:14" x14ac:dyDescent="0.25">
      <c r="B12" s="1224" t="s">
        <v>157</v>
      </c>
      <c r="C12" s="1225">
        <v>80.744545676491455</v>
      </c>
      <c r="D12" s="1225">
        <v>16.829090877012771</v>
      </c>
      <c r="E12" s="1225">
        <v>0</v>
      </c>
      <c r="F12" s="1225">
        <v>0</v>
      </c>
      <c r="G12" s="1225">
        <v>1.9718181653456253</v>
      </c>
      <c r="H12" s="1226">
        <v>0</v>
      </c>
      <c r="I12" s="1225">
        <v>0.45454545454545453</v>
      </c>
      <c r="J12" s="1226"/>
      <c r="K12" s="1225">
        <v>0</v>
      </c>
      <c r="L12" s="1225">
        <v>0</v>
      </c>
      <c r="M12" s="1225">
        <v>0</v>
      </c>
      <c r="N12" s="1221">
        <v>100</v>
      </c>
    </row>
    <row r="13" spans="2:14" x14ac:dyDescent="0.25">
      <c r="B13" s="1224" t="s">
        <v>158</v>
      </c>
      <c r="C13" s="1225">
        <v>71.119412141687732</v>
      </c>
      <c r="D13" s="1225">
        <v>19.415882405112772</v>
      </c>
      <c r="E13" s="1225">
        <v>4.4147058935726387</v>
      </c>
      <c r="F13" s="1226">
        <v>0</v>
      </c>
      <c r="G13" s="1226">
        <v>2.7482353238498463</v>
      </c>
      <c r="H13" s="1225">
        <v>0</v>
      </c>
      <c r="I13" s="1226"/>
      <c r="J13" s="1225">
        <v>0</v>
      </c>
      <c r="K13" s="1225">
        <v>0</v>
      </c>
      <c r="L13" s="1226">
        <v>0.11764705882352944</v>
      </c>
      <c r="M13" s="1225">
        <v>2.1841176818398873</v>
      </c>
      <c r="N13" s="1221">
        <v>100</v>
      </c>
    </row>
    <row r="14" spans="2:14" x14ac:dyDescent="0.25">
      <c r="B14" s="1224" t="s">
        <v>159</v>
      </c>
      <c r="C14" s="1225">
        <v>58.545217099397085</v>
      </c>
      <c r="D14" s="1225">
        <v>36.23978257179261</v>
      </c>
      <c r="E14" s="1225">
        <v>0.73913043478260876</v>
      </c>
      <c r="F14" s="1225">
        <v>0</v>
      </c>
      <c r="G14" s="1225">
        <v>3.6363043370454204</v>
      </c>
      <c r="H14" s="1225">
        <v>0.21739130434782614</v>
      </c>
      <c r="I14" s="1226">
        <v>0.21195652044337729</v>
      </c>
      <c r="J14" s="1225"/>
      <c r="K14" s="1226">
        <v>0</v>
      </c>
      <c r="L14" s="1226">
        <v>0.41021738363348914</v>
      </c>
      <c r="M14" s="1225">
        <v>0</v>
      </c>
      <c r="N14" s="1221">
        <v>100</v>
      </c>
    </row>
    <row r="15" spans="2:14" ht="28.5" x14ac:dyDescent="0.25">
      <c r="B15" s="1224" t="s">
        <v>166</v>
      </c>
      <c r="C15" s="1225">
        <v>64</v>
      </c>
      <c r="D15" s="1225">
        <v>24</v>
      </c>
      <c r="E15" s="1225">
        <v>0</v>
      </c>
      <c r="F15" s="1225">
        <v>0</v>
      </c>
      <c r="G15" s="1225">
        <v>12</v>
      </c>
      <c r="H15" s="1225">
        <v>0</v>
      </c>
      <c r="I15" s="1225">
        <v>0</v>
      </c>
      <c r="J15" s="1226"/>
      <c r="K15" s="1225">
        <v>0</v>
      </c>
      <c r="L15" s="1225">
        <v>0</v>
      </c>
      <c r="M15" s="1225">
        <v>0</v>
      </c>
      <c r="N15" s="1221">
        <v>100</v>
      </c>
    </row>
    <row r="16" spans="2:14" ht="28.5" x14ac:dyDescent="0.25">
      <c r="B16" s="1224" t="s">
        <v>119</v>
      </c>
      <c r="C16" s="1225">
        <v>22.787179506742035</v>
      </c>
      <c r="D16" s="1226">
        <v>64.134615384615387</v>
      </c>
      <c r="E16" s="1225">
        <v>0</v>
      </c>
      <c r="F16" s="1225">
        <v>0</v>
      </c>
      <c r="G16" s="1225">
        <v>2.3076923076923075</v>
      </c>
      <c r="H16" s="1225">
        <v>0.80128205128205132</v>
      </c>
      <c r="I16" s="1225">
        <v>9.9692307741214066</v>
      </c>
      <c r="J16" s="1225">
        <v>0</v>
      </c>
      <c r="K16" s="1225">
        <v>0</v>
      </c>
      <c r="L16" s="1226">
        <v>0</v>
      </c>
      <c r="M16" s="1225">
        <v>0</v>
      </c>
      <c r="N16" s="1221">
        <v>100</v>
      </c>
    </row>
    <row r="17" spans="2:14" ht="42.75" x14ac:dyDescent="0.25">
      <c r="B17" s="1224" t="s">
        <v>201</v>
      </c>
      <c r="C17" s="1225">
        <v>90</v>
      </c>
      <c r="D17" s="1225">
        <v>10</v>
      </c>
      <c r="E17" s="1225">
        <v>0</v>
      </c>
      <c r="F17" s="1225">
        <v>0</v>
      </c>
      <c r="G17" s="1225">
        <v>0</v>
      </c>
      <c r="H17" s="1225">
        <v>0</v>
      </c>
      <c r="I17" s="1225">
        <v>0</v>
      </c>
      <c r="J17" s="1225"/>
      <c r="K17" s="1225">
        <v>0</v>
      </c>
      <c r="L17" s="1225">
        <v>0</v>
      </c>
      <c r="M17" s="1225">
        <v>0</v>
      </c>
      <c r="N17" s="1221">
        <v>100</v>
      </c>
    </row>
    <row r="18" spans="2:14" ht="28.5" x14ac:dyDescent="0.25">
      <c r="B18" s="1224" t="s">
        <v>202</v>
      </c>
      <c r="C18" s="1225">
        <v>82.60125732421875</v>
      </c>
      <c r="D18" s="1225">
        <v>14.341037710507713</v>
      </c>
      <c r="E18" s="1225">
        <v>0.4716981252034505</v>
      </c>
      <c r="F18" s="1226">
        <v>0</v>
      </c>
      <c r="G18" s="1225">
        <v>1.7526729305585225</v>
      </c>
      <c r="H18" s="1225">
        <v>0</v>
      </c>
      <c r="I18" s="1225">
        <v>0</v>
      </c>
      <c r="J18" s="1225"/>
      <c r="K18" s="1225">
        <v>0</v>
      </c>
      <c r="L18" s="1225">
        <v>0.83333333333333326</v>
      </c>
      <c r="M18" s="1225">
        <v>0</v>
      </c>
      <c r="N18" s="1221">
        <v>100</v>
      </c>
    </row>
    <row r="19" spans="2:14" ht="28.5" x14ac:dyDescent="0.25">
      <c r="B19" s="1224" t="s">
        <v>205</v>
      </c>
      <c r="C19" s="1225">
        <v>48.433225816295987</v>
      </c>
      <c r="D19" s="1225">
        <v>46.286128997802741</v>
      </c>
      <c r="E19" s="1225">
        <v>0</v>
      </c>
      <c r="F19" s="1225">
        <v>0</v>
      </c>
      <c r="G19" s="1225">
        <v>4.0870967680408112</v>
      </c>
      <c r="H19" s="1225">
        <v>0.64516129032258063</v>
      </c>
      <c r="I19" s="1225"/>
      <c r="J19" s="1225">
        <v>0.38709677419354849</v>
      </c>
      <c r="K19" s="1225">
        <v>0</v>
      </c>
      <c r="L19" s="1225">
        <v>0.16129032258064516</v>
      </c>
      <c r="M19" s="1225">
        <v>0</v>
      </c>
      <c r="N19" s="1221">
        <v>100</v>
      </c>
    </row>
    <row r="20" spans="2:14" x14ac:dyDescent="0.25">
      <c r="B20" s="1224" t="s">
        <v>206</v>
      </c>
      <c r="C20" s="1225">
        <v>64.699999491373703</v>
      </c>
      <c r="D20" s="1225">
        <v>34.166666666666664</v>
      </c>
      <c r="E20" s="1225">
        <v>0</v>
      </c>
      <c r="F20" s="1225">
        <v>0</v>
      </c>
      <c r="G20" s="1226">
        <v>0.66666666666666663</v>
      </c>
      <c r="H20" s="1225">
        <v>0</v>
      </c>
      <c r="I20" s="1226"/>
      <c r="J20" s="1226">
        <v>0</v>
      </c>
      <c r="K20" s="1225">
        <v>0</v>
      </c>
      <c r="L20" s="1226">
        <v>0.46666665871938068</v>
      </c>
      <c r="M20" s="1225">
        <v>0</v>
      </c>
      <c r="N20" s="1221">
        <v>100</v>
      </c>
    </row>
    <row r="21" spans="2:14" x14ac:dyDescent="0.25">
      <c r="B21" s="1224" t="s">
        <v>403</v>
      </c>
      <c r="C21" s="1225">
        <v>0</v>
      </c>
      <c r="D21" s="1225">
        <v>70</v>
      </c>
      <c r="E21" s="1225">
        <v>0</v>
      </c>
      <c r="F21" s="1225">
        <v>0</v>
      </c>
      <c r="G21" s="1225">
        <v>30</v>
      </c>
      <c r="H21" s="1225">
        <v>0</v>
      </c>
      <c r="I21" s="1225"/>
      <c r="J21" s="1225">
        <v>0</v>
      </c>
      <c r="K21" s="1225">
        <v>0</v>
      </c>
      <c r="L21" s="1225">
        <v>0</v>
      </c>
      <c r="M21" s="1225">
        <v>0</v>
      </c>
      <c r="N21" s="1221">
        <v>100</v>
      </c>
    </row>
    <row r="22" spans="2:14" x14ac:dyDescent="0.25">
      <c r="B22" s="1224" t="s">
        <v>177</v>
      </c>
      <c r="C22" s="1225">
        <v>92</v>
      </c>
      <c r="D22" s="1225">
        <v>8</v>
      </c>
      <c r="E22" s="1225">
        <v>0</v>
      </c>
      <c r="F22" s="1225">
        <v>0</v>
      </c>
      <c r="G22" s="1226">
        <v>0</v>
      </c>
      <c r="H22" s="1225">
        <v>0</v>
      </c>
      <c r="I22" s="1225"/>
      <c r="J22" s="1225"/>
      <c r="K22" s="1225">
        <v>0</v>
      </c>
      <c r="L22" s="1225">
        <v>0</v>
      </c>
      <c r="M22" s="1225">
        <v>0</v>
      </c>
      <c r="N22" s="1221">
        <v>100</v>
      </c>
    </row>
    <row r="23" spans="2:14" x14ac:dyDescent="0.25">
      <c r="B23" s="1224" t="s">
        <v>334</v>
      </c>
      <c r="C23" s="1225">
        <v>79.174999237060547</v>
      </c>
      <c r="D23" s="1225">
        <v>0</v>
      </c>
      <c r="E23" s="1225">
        <v>0</v>
      </c>
      <c r="F23" s="1225">
        <v>0</v>
      </c>
      <c r="G23" s="1225">
        <v>0</v>
      </c>
      <c r="H23" s="1225">
        <v>0</v>
      </c>
      <c r="I23" s="1225">
        <v>27.766666412353516</v>
      </c>
      <c r="J23" s="1225"/>
      <c r="K23" s="1225">
        <v>0</v>
      </c>
      <c r="L23" s="1225">
        <v>0</v>
      </c>
      <c r="M23" s="1225">
        <v>0</v>
      </c>
      <c r="N23" s="1221">
        <v>100</v>
      </c>
    </row>
    <row r="24" spans="2:14" x14ac:dyDescent="0.25">
      <c r="B24" s="1224" t="s">
        <v>335</v>
      </c>
      <c r="C24" s="1225">
        <v>54.4</v>
      </c>
      <c r="D24" s="1225">
        <v>38.6</v>
      </c>
      <c r="E24" s="1225">
        <v>0</v>
      </c>
      <c r="F24" s="1225">
        <v>0</v>
      </c>
      <c r="G24" s="1225">
        <v>1</v>
      </c>
      <c r="H24" s="1225">
        <v>0</v>
      </c>
      <c r="I24" s="1225"/>
      <c r="J24" s="1225"/>
      <c r="K24" s="1225">
        <v>0</v>
      </c>
      <c r="L24" s="1225">
        <v>0</v>
      </c>
      <c r="M24" s="1225">
        <v>6</v>
      </c>
      <c r="N24" s="1221">
        <v>100</v>
      </c>
    </row>
    <row r="25" spans="2:14" x14ac:dyDescent="0.25">
      <c r="B25" s="1224" t="s">
        <v>178</v>
      </c>
      <c r="C25" s="1225">
        <v>84.090909090909093</v>
      </c>
      <c r="D25" s="1225">
        <v>14.545454545454545</v>
      </c>
      <c r="E25" s="1225">
        <v>0</v>
      </c>
      <c r="F25" s="1225">
        <v>0</v>
      </c>
      <c r="G25" s="1225">
        <v>1.3636363636363635</v>
      </c>
      <c r="H25" s="1225">
        <v>0</v>
      </c>
      <c r="I25" s="1225"/>
      <c r="J25" s="1225"/>
      <c r="K25" s="1225">
        <v>0</v>
      </c>
      <c r="L25" s="1225">
        <v>0</v>
      </c>
      <c r="M25" s="1225">
        <v>0</v>
      </c>
      <c r="N25" s="1221">
        <v>100</v>
      </c>
    </row>
    <row r="26" spans="2:14" x14ac:dyDescent="0.25">
      <c r="B26" s="1224" t="s">
        <v>369</v>
      </c>
      <c r="C26" s="1225">
        <v>62.5</v>
      </c>
      <c r="D26" s="1225">
        <v>37.400001525878906</v>
      </c>
      <c r="E26" s="1225">
        <v>0</v>
      </c>
      <c r="F26" s="1225">
        <v>0</v>
      </c>
      <c r="G26" s="1225">
        <v>0</v>
      </c>
      <c r="H26" s="1225">
        <v>0</v>
      </c>
      <c r="I26" s="1225">
        <v>0.10000000149011612</v>
      </c>
      <c r="J26" s="1225"/>
      <c r="K26" s="1225">
        <v>0</v>
      </c>
      <c r="L26" s="1225">
        <v>0</v>
      </c>
      <c r="M26" s="1225">
        <v>0</v>
      </c>
      <c r="N26" s="1221">
        <v>100</v>
      </c>
    </row>
    <row r="27" spans="2:14" ht="15.75" thickBot="1" x14ac:dyDescent="0.3">
      <c r="B27" s="1227" t="s">
        <v>160</v>
      </c>
      <c r="C27" s="1228">
        <v>0</v>
      </c>
      <c r="D27" s="1228">
        <v>100</v>
      </c>
      <c r="E27" s="1228">
        <v>0</v>
      </c>
      <c r="F27" s="1228">
        <v>0</v>
      </c>
      <c r="G27" s="1228">
        <v>0</v>
      </c>
      <c r="H27" s="1228">
        <v>0</v>
      </c>
      <c r="I27" s="1228">
        <v>0</v>
      </c>
      <c r="J27" s="1228">
        <v>0</v>
      </c>
      <c r="K27" s="1228">
        <v>0</v>
      </c>
      <c r="L27" s="1228">
        <v>0</v>
      </c>
      <c r="M27" s="1228">
        <v>0</v>
      </c>
      <c r="N27" s="1229">
        <v>100</v>
      </c>
    </row>
    <row r="28" spans="2:14" x14ac:dyDescent="0.25">
      <c r="B28" s="1306" t="s">
        <v>408</v>
      </c>
      <c r="C28" s="1306"/>
      <c r="D28" s="1306"/>
      <c r="E28" s="1306"/>
      <c r="F28" s="1306"/>
      <c r="G28" s="1306"/>
      <c r="H28" s="1306"/>
      <c r="I28" s="1306"/>
      <c r="J28" s="1306"/>
      <c r="K28" s="1306"/>
      <c r="L28" s="1306"/>
      <c r="M28" s="1306"/>
      <c r="N28" s="1306"/>
    </row>
  </sheetData>
  <mergeCells count="1">
    <mergeCell ref="B28:N28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workbookViewId="0">
      <selection activeCell="B1" sqref="B1"/>
    </sheetView>
  </sheetViews>
  <sheetFormatPr defaultRowHeight="15" x14ac:dyDescent="0.25"/>
  <cols>
    <col min="2" max="2" width="37.5703125" bestFit="1" customWidth="1"/>
  </cols>
  <sheetData>
    <row r="1" spans="2:8" ht="15.75" x14ac:dyDescent="0.25">
      <c r="B1" s="144" t="s">
        <v>94</v>
      </c>
    </row>
    <row r="3" spans="2:8" ht="15.75" thickBot="1" x14ac:dyDescent="0.3">
      <c r="B3" s="91" t="s">
        <v>92</v>
      </c>
      <c r="C3" s="1233" t="s">
        <v>60</v>
      </c>
      <c r="D3" s="1233"/>
      <c r="E3" s="1233"/>
      <c r="F3" s="1233"/>
      <c r="G3" s="1234"/>
      <c r="H3" s="72"/>
    </row>
    <row r="4" spans="2:8" ht="15.75" thickBot="1" x14ac:dyDescent="0.3">
      <c r="B4" s="101" t="s">
        <v>61</v>
      </c>
      <c r="C4" s="124" t="s">
        <v>87</v>
      </c>
      <c r="D4" s="124" t="s">
        <v>88</v>
      </c>
      <c r="E4" s="124" t="s">
        <v>89</v>
      </c>
      <c r="F4" s="124" t="s">
        <v>90</v>
      </c>
      <c r="G4" s="38" t="s">
        <v>62</v>
      </c>
      <c r="H4" s="72"/>
    </row>
    <row r="5" spans="2:8" x14ac:dyDescent="0.25">
      <c r="B5" s="115">
        <v>1.1000000000000001</v>
      </c>
      <c r="C5" s="125">
        <v>52.929292929292927</v>
      </c>
      <c r="D5" s="125">
        <v>4.9494949494949498</v>
      </c>
      <c r="E5" s="125">
        <v>0.30303030303030304</v>
      </c>
      <c r="F5" s="125">
        <v>41.818181818181813</v>
      </c>
      <c r="G5" s="130">
        <v>100</v>
      </c>
      <c r="H5" s="72"/>
    </row>
    <row r="6" spans="2:8" x14ac:dyDescent="0.25">
      <c r="B6" s="115">
        <v>1.2</v>
      </c>
      <c r="C6" s="125">
        <v>51.578947368421055</v>
      </c>
      <c r="D6" s="125">
        <v>2.1052631578947367</v>
      </c>
      <c r="E6" s="125">
        <v>0.52631578947368418</v>
      </c>
      <c r="F6" s="125">
        <v>45.789473684210527</v>
      </c>
      <c r="G6" s="130">
        <v>100</v>
      </c>
      <c r="H6" s="72"/>
    </row>
    <row r="7" spans="2:8" x14ac:dyDescent="0.25">
      <c r="B7" s="115">
        <v>2.1</v>
      </c>
      <c r="C7" s="125">
        <v>58.490566037735846</v>
      </c>
      <c r="D7" s="125">
        <v>5.0314465408805038</v>
      </c>
      <c r="E7" s="125">
        <v>0.62893081761006298</v>
      </c>
      <c r="F7" s="125">
        <v>35.849056603773583</v>
      </c>
      <c r="G7" s="130">
        <v>100</v>
      </c>
      <c r="H7" s="72"/>
    </row>
    <row r="8" spans="2:8" x14ac:dyDescent="0.25">
      <c r="B8" s="115">
        <v>2.2000000000000002</v>
      </c>
      <c r="C8" s="125">
        <v>73.825503355704697</v>
      </c>
      <c r="D8" s="125">
        <v>6.7114093959731544</v>
      </c>
      <c r="E8" s="125">
        <v>1.3422818791946309</v>
      </c>
      <c r="F8" s="125">
        <v>18.120805369127517</v>
      </c>
      <c r="G8" s="130">
        <v>100</v>
      </c>
      <c r="H8" s="72"/>
    </row>
    <row r="9" spans="2:8" x14ac:dyDescent="0.25">
      <c r="B9" s="116" t="s">
        <v>13</v>
      </c>
      <c r="C9" s="125">
        <v>61.764705882352942</v>
      </c>
      <c r="D9" s="125">
        <v>0</v>
      </c>
      <c r="E9" s="125">
        <v>0</v>
      </c>
      <c r="F9" s="125">
        <v>38.235294117647058</v>
      </c>
      <c r="G9" s="130">
        <v>100</v>
      </c>
      <c r="H9" s="72"/>
    </row>
    <row r="10" spans="2:8" x14ac:dyDescent="0.25">
      <c r="B10" s="117" t="s">
        <v>65</v>
      </c>
      <c r="C10" s="127">
        <v>55.584756898817346</v>
      </c>
      <c r="D10" s="127">
        <v>4.6649145860709593</v>
      </c>
      <c r="E10" s="127">
        <v>0.45992115637319314</v>
      </c>
      <c r="F10" s="127">
        <v>39.290407358738499</v>
      </c>
      <c r="G10" s="131">
        <v>100</v>
      </c>
      <c r="H10" s="72"/>
    </row>
    <row r="11" spans="2:8" x14ac:dyDescent="0.25">
      <c r="B11" s="51" t="s">
        <v>71</v>
      </c>
      <c r="C11" s="129"/>
      <c r="D11" s="129"/>
      <c r="E11" s="129"/>
      <c r="F11" s="129"/>
      <c r="G11" s="129"/>
      <c r="H11" s="72"/>
    </row>
  </sheetData>
  <mergeCells count="1">
    <mergeCell ref="C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7" sqref="F7"/>
    </sheetView>
  </sheetViews>
  <sheetFormatPr defaultRowHeight="15" x14ac:dyDescent="0.25"/>
  <cols>
    <col min="2" max="2" width="28.85546875" customWidth="1"/>
  </cols>
  <sheetData>
    <row r="1" spans="1:5" ht="15.75" x14ac:dyDescent="0.25">
      <c r="A1" s="132"/>
      <c r="B1" s="145" t="s">
        <v>97</v>
      </c>
    </row>
    <row r="3" spans="1:5" ht="15.75" thickBot="1" x14ac:dyDescent="0.3">
      <c r="B3" s="133"/>
      <c r="C3" s="1233" t="s">
        <v>60</v>
      </c>
      <c r="D3" s="1233"/>
      <c r="E3" s="1234"/>
    </row>
    <row r="4" spans="1:5" ht="15.75" thickBot="1" x14ac:dyDescent="0.3">
      <c r="B4" s="148" t="s">
        <v>61</v>
      </c>
      <c r="C4" s="134" t="s">
        <v>95</v>
      </c>
      <c r="D4" s="135" t="s">
        <v>96</v>
      </c>
      <c r="E4" s="136" t="s">
        <v>62</v>
      </c>
    </row>
    <row r="5" spans="1:5" x14ac:dyDescent="0.25">
      <c r="B5" s="146">
        <v>1.1000000000000001</v>
      </c>
      <c r="C5" s="138">
        <v>27.670613276573103</v>
      </c>
      <c r="D5" s="138">
        <v>72.329386723426907</v>
      </c>
      <c r="E5" s="139">
        <v>100</v>
      </c>
    </row>
    <row r="6" spans="1:5" x14ac:dyDescent="0.25">
      <c r="B6" s="146">
        <v>1.2</v>
      </c>
      <c r="C6" s="138">
        <v>26.91272587466359</v>
      </c>
      <c r="D6" s="138">
        <v>73.087274125336407</v>
      </c>
      <c r="E6" s="139">
        <v>100</v>
      </c>
    </row>
    <row r="7" spans="1:5" x14ac:dyDescent="0.25">
      <c r="B7" s="146">
        <v>2.1</v>
      </c>
      <c r="C7" s="138">
        <v>8.7220026350461133</v>
      </c>
      <c r="D7" s="138">
        <v>91.27799736495389</v>
      </c>
      <c r="E7" s="139">
        <v>100</v>
      </c>
    </row>
    <row r="8" spans="1:5" x14ac:dyDescent="0.25">
      <c r="B8" s="146">
        <v>2.2000000000000002</v>
      </c>
      <c r="C8" s="138">
        <v>4.8692515779981971</v>
      </c>
      <c r="D8" s="138">
        <v>95.130748422001801</v>
      </c>
      <c r="E8" s="139">
        <v>100</v>
      </c>
    </row>
    <row r="9" spans="1:5" x14ac:dyDescent="0.25">
      <c r="B9" s="147" t="s">
        <v>13</v>
      </c>
      <c r="C9" s="138">
        <v>99.886621315192741</v>
      </c>
      <c r="D9" s="138">
        <v>0.11337868480725624</v>
      </c>
      <c r="E9" s="139">
        <v>100</v>
      </c>
    </row>
    <row r="10" spans="1:5" x14ac:dyDescent="0.25">
      <c r="B10" s="141" t="s">
        <v>65</v>
      </c>
      <c r="C10" s="142">
        <v>25.193640440277211</v>
      </c>
      <c r="D10" s="142">
        <v>74.806359559722793</v>
      </c>
      <c r="E10" s="143">
        <v>100</v>
      </c>
    </row>
    <row r="11" spans="1:5" x14ac:dyDescent="0.25">
      <c r="B11" s="51" t="s">
        <v>71</v>
      </c>
      <c r="C11" s="129"/>
      <c r="D11" s="129"/>
      <c r="E11" s="129"/>
    </row>
  </sheetData>
  <mergeCells count="1">
    <mergeCell ref="C3:E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20" customWidth="1"/>
    <col min="3" max="3" width="10" bestFit="1" customWidth="1"/>
    <col min="4" max="4" width="9.85546875" customWidth="1"/>
    <col min="5" max="5" width="9.7109375" customWidth="1"/>
    <col min="6" max="6" width="10" customWidth="1"/>
  </cols>
  <sheetData>
    <row r="1" spans="2:9" ht="15.75" x14ac:dyDescent="0.25">
      <c r="B1" s="145" t="s">
        <v>121</v>
      </c>
    </row>
    <row r="2" spans="2:9" ht="15.75" thickBot="1" x14ac:dyDescent="0.3"/>
    <row r="3" spans="2:9" ht="36.75" thickBot="1" x14ac:dyDescent="0.3">
      <c r="B3" s="149" t="s">
        <v>98</v>
      </c>
      <c r="C3" s="150" t="s">
        <v>99</v>
      </c>
      <c r="D3" s="150" t="s">
        <v>100</v>
      </c>
      <c r="E3" s="150" t="s">
        <v>101</v>
      </c>
      <c r="F3" s="150" t="s">
        <v>102</v>
      </c>
      <c r="G3" s="150" t="s">
        <v>103</v>
      </c>
      <c r="H3" s="151" t="s">
        <v>62</v>
      </c>
      <c r="I3" s="72"/>
    </row>
    <row r="4" spans="2:9" x14ac:dyDescent="0.25">
      <c r="B4" s="152" t="s">
        <v>104</v>
      </c>
      <c r="C4" s="153">
        <v>8.8065447545717035</v>
      </c>
      <c r="D4" s="153">
        <v>24.109720885466796</v>
      </c>
      <c r="E4" s="153">
        <v>23.965351299326276</v>
      </c>
      <c r="F4" s="153">
        <v>43.118383060635225</v>
      </c>
      <c r="G4" s="153">
        <v>0</v>
      </c>
      <c r="H4" s="154">
        <v>100</v>
      </c>
      <c r="I4" s="72"/>
    </row>
    <row r="5" spans="2:9" x14ac:dyDescent="0.25">
      <c r="B5" s="152" t="s">
        <v>105</v>
      </c>
      <c r="C5" s="153">
        <v>79.878048780487802</v>
      </c>
      <c r="D5" s="153">
        <v>10.569105691056912</v>
      </c>
      <c r="E5" s="153">
        <v>4.4715447154471546</v>
      </c>
      <c r="F5" s="153">
        <v>5.0813008130081299</v>
      </c>
      <c r="G5" s="153">
        <v>0</v>
      </c>
      <c r="H5" s="154">
        <v>100</v>
      </c>
      <c r="I5" s="72"/>
    </row>
    <row r="6" spans="2:9" x14ac:dyDescent="0.25">
      <c r="B6" s="152" t="s">
        <v>106</v>
      </c>
      <c r="C6" s="153">
        <v>18.202247191011235</v>
      </c>
      <c r="D6" s="153">
        <v>39.775280898876403</v>
      </c>
      <c r="E6" s="153">
        <v>27.415730337078653</v>
      </c>
      <c r="F6" s="153">
        <v>14.606741573033707</v>
      </c>
      <c r="G6" s="153">
        <v>0</v>
      </c>
      <c r="H6" s="154">
        <v>100</v>
      </c>
      <c r="I6" s="72"/>
    </row>
    <row r="7" spans="2:9" x14ac:dyDescent="0.25">
      <c r="B7" s="152" t="s">
        <v>107</v>
      </c>
      <c r="C7" s="153">
        <v>16.842105263157894</v>
      </c>
      <c r="D7" s="153">
        <v>20</v>
      </c>
      <c r="E7" s="153">
        <v>12.631578947368421</v>
      </c>
      <c r="F7" s="153">
        <v>50.526315789473685</v>
      </c>
      <c r="G7" s="153">
        <v>0</v>
      </c>
      <c r="H7" s="154">
        <v>100</v>
      </c>
      <c r="I7" s="72"/>
    </row>
    <row r="8" spans="2:9" x14ac:dyDescent="0.25">
      <c r="B8" s="152" t="s">
        <v>108</v>
      </c>
      <c r="C8" s="153">
        <v>1.4590747330960854</v>
      </c>
      <c r="D8" s="153">
        <v>18.256227758007118</v>
      </c>
      <c r="E8" s="153">
        <v>24.483985765124554</v>
      </c>
      <c r="F8" s="153">
        <v>55.800711743772247</v>
      </c>
      <c r="G8" s="153">
        <v>0</v>
      </c>
      <c r="H8" s="154">
        <v>100</v>
      </c>
      <c r="I8" s="72"/>
    </row>
    <row r="9" spans="2:9" x14ac:dyDescent="0.25">
      <c r="B9" s="152" t="s">
        <v>109</v>
      </c>
      <c r="C9" s="153">
        <v>9.5132743362831853</v>
      </c>
      <c r="D9" s="153">
        <v>37.536873156342182</v>
      </c>
      <c r="E9" s="153">
        <v>22.271386430678465</v>
      </c>
      <c r="F9" s="153">
        <v>30.678466076696164</v>
      </c>
      <c r="G9" s="153">
        <v>0</v>
      </c>
      <c r="H9" s="154">
        <v>100</v>
      </c>
      <c r="I9" s="72"/>
    </row>
    <row r="10" spans="2:9" x14ac:dyDescent="0.25">
      <c r="B10" s="152" t="s">
        <v>110</v>
      </c>
      <c r="C10" s="153">
        <v>10.590631364562118</v>
      </c>
      <c r="D10" s="153">
        <v>29.124236252545828</v>
      </c>
      <c r="E10" s="153">
        <v>25.45824847250509</v>
      </c>
      <c r="F10" s="153">
        <v>34.826883910386968</v>
      </c>
      <c r="G10" s="153">
        <v>0</v>
      </c>
      <c r="H10" s="154">
        <v>100</v>
      </c>
      <c r="I10" s="72"/>
    </row>
    <row r="11" spans="2:9" x14ac:dyDescent="0.25">
      <c r="B11" s="152" t="s">
        <v>111</v>
      </c>
      <c r="C11" s="153">
        <v>3.63204344874406</v>
      </c>
      <c r="D11" s="153">
        <v>10.726408689748812</v>
      </c>
      <c r="E11" s="153">
        <v>10.013577732518669</v>
      </c>
      <c r="F11" s="153">
        <v>18.805159538357096</v>
      </c>
      <c r="G11" s="153">
        <v>56.82281059063137</v>
      </c>
      <c r="H11" s="154">
        <v>100</v>
      </c>
      <c r="I11" s="72"/>
    </row>
    <row r="12" spans="2:9" x14ac:dyDescent="0.25">
      <c r="B12" s="152" t="s">
        <v>112</v>
      </c>
      <c r="C12" s="153">
        <v>39.938461538461539</v>
      </c>
      <c r="D12" s="153">
        <v>15.569230769230769</v>
      </c>
      <c r="E12" s="153">
        <v>16.123076923076923</v>
      </c>
      <c r="F12" s="153">
        <v>28.123076923076923</v>
      </c>
      <c r="G12" s="153">
        <v>0.24615384615384617</v>
      </c>
      <c r="H12" s="154">
        <v>100</v>
      </c>
      <c r="I12" s="72"/>
    </row>
    <row r="13" spans="2:9" x14ac:dyDescent="0.25">
      <c r="B13" s="152" t="s">
        <v>113</v>
      </c>
      <c r="C13" s="153">
        <v>28.446536650975119</v>
      </c>
      <c r="D13" s="153">
        <v>12.373907195696033</v>
      </c>
      <c r="E13" s="153">
        <v>10.423671822461332</v>
      </c>
      <c r="F13" s="153">
        <v>48.68863483523873</v>
      </c>
      <c r="G13" s="153">
        <v>6.7249495628782782E-2</v>
      </c>
      <c r="H13" s="154">
        <v>100</v>
      </c>
      <c r="I13" s="72"/>
    </row>
    <row r="14" spans="2:9" x14ac:dyDescent="0.25">
      <c r="B14" s="152" t="s">
        <v>114</v>
      </c>
      <c r="C14" s="153">
        <v>38.461538461538467</v>
      </c>
      <c r="D14" s="153">
        <v>7.6923076923076925</v>
      </c>
      <c r="E14" s="153">
        <v>15.384615384615385</v>
      </c>
      <c r="F14" s="153">
        <v>38.461538461538467</v>
      </c>
      <c r="G14" s="153">
        <v>0</v>
      </c>
      <c r="H14" s="154">
        <v>100</v>
      </c>
      <c r="I14" s="72"/>
    </row>
    <row r="15" spans="2:9" x14ac:dyDescent="0.25">
      <c r="B15" s="152" t="s">
        <v>115</v>
      </c>
      <c r="C15" s="153">
        <v>36.352800953516088</v>
      </c>
      <c r="D15" s="153">
        <v>15.971394517282478</v>
      </c>
      <c r="E15" s="153">
        <v>10.011918951132301</v>
      </c>
      <c r="F15" s="153">
        <v>35.637663885578071</v>
      </c>
      <c r="G15" s="153">
        <v>2.026221692491061</v>
      </c>
      <c r="H15" s="154">
        <v>100</v>
      </c>
      <c r="I15" s="72"/>
    </row>
    <row r="16" spans="2:9" x14ac:dyDescent="0.25">
      <c r="B16" s="152" t="s">
        <v>116</v>
      </c>
      <c r="C16" s="153">
        <v>1.1049723756906076</v>
      </c>
      <c r="D16" s="153">
        <v>0.82872928176795579</v>
      </c>
      <c r="E16" s="153">
        <v>0.46040515653775327</v>
      </c>
      <c r="F16" s="153">
        <v>1.1049723756906076</v>
      </c>
      <c r="G16" s="153">
        <v>96.500920810313076</v>
      </c>
      <c r="H16" s="154">
        <v>100</v>
      </c>
      <c r="I16" s="72"/>
    </row>
    <row r="17" spans="2:9" x14ac:dyDescent="0.25">
      <c r="B17" s="152" t="s">
        <v>117</v>
      </c>
      <c r="C17" s="153">
        <v>0</v>
      </c>
      <c r="D17" s="153">
        <v>1.405152224824356</v>
      </c>
      <c r="E17" s="153">
        <v>0.46838407494145201</v>
      </c>
      <c r="F17" s="153">
        <v>0.70257611241217799</v>
      </c>
      <c r="G17" s="153">
        <v>97.423887587822009</v>
      </c>
      <c r="H17" s="154">
        <v>100</v>
      </c>
      <c r="I17" s="72"/>
    </row>
    <row r="18" spans="2:9" x14ac:dyDescent="0.25">
      <c r="B18" s="152" t="s">
        <v>118</v>
      </c>
      <c r="C18" s="153">
        <v>0.4497751124437781</v>
      </c>
      <c r="D18" s="153">
        <v>0.59970014992503751</v>
      </c>
      <c r="E18" s="153">
        <v>0.4497751124437781</v>
      </c>
      <c r="F18" s="153">
        <v>0.8995502248875562</v>
      </c>
      <c r="G18" s="153">
        <v>97.601199400299848</v>
      </c>
      <c r="H18" s="154">
        <v>100</v>
      </c>
      <c r="I18" s="72"/>
    </row>
    <row r="19" spans="2:9" x14ac:dyDescent="0.25">
      <c r="B19" s="152" t="s">
        <v>119</v>
      </c>
      <c r="C19" s="153">
        <v>1.9927536231884055</v>
      </c>
      <c r="D19" s="153">
        <v>13.043478260869565</v>
      </c>
      <c r="E19" s="153">
        <v>22.10144927536232</v>
      </c>
      <c r="F19" s="153">
        <v>62.862318840579704</v>
      </c>
      <c r="G19" s="153">
        <v>0</v>
      </c>
      <c r="H19" s="154">
        <v>100</v>
      </c>
      <c r="I19" s="72"/>
    </row>
    <row r="20" spans="2:9" x14ac:dyDescent="0.25">
      <c r="B20" s="155" t="s">
        <v>120</v>
      </c>
      <c r="C20" s="156">
        <v>4.7138047138047137</v>
      </c>
      <c r="D20" s="156">
        <v>22.895622895622896</v>
      </c>
      <c r="E20" s="156">
        <v>27.27272727272727</v>
      </c>
      <c r="F20" s="156">
        <v>44.781144781144782</v>
      </c>
      <c r="G20" s="156">
        <v>0.33670033670033667</v>
      </c>
      <c r="H20" s="157">
        <v>100</v>
      </c>
      <c r="I20" s="72"/>
    </row>
    <row r="21" spans="2:9" x14ac:dyDescent="0.25">
      <c r="B21" s="1237" t="s">
        <v>71</v>
      </c>
      <c r="C21" s="1237"/>
      <c r="D21" s="1237"/>
      <c r="E21" s="1237"/>
      <c r="F21" s="1237"/>
      <c r="G21" s="1237"/>
      <c r="H21" s="51"/>
      <c r="I21" s="72"/>
    </row>
    <row r="22" spans="2:9" x14ac:dyDescent="0.25">
      <c r="B22" s="72"/>
      <c r="C22" s="72"/>
      <c r="D22" s="72"/>
      <c r="E22" s="72"/>
      <c r="F22" s="72"/>
      <c r="G22" s="72"/>
      <c r="H22" s="72"/>
      <c r="I22" s="72"/>
    </row>
  </sheetData>
  <mergeCells count="1">
    <mergeCell ref="B21:G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21.7109375" customWidth="1"/>
    <col min="3" max="3" width="10.28515625" customWidth="1"/>
    <col min="4" max="4" width="10.7109375" customWidth="1"/>
    <col min="5" max="5" width="11.140625" customWidth="1"/>
    <col min="6" max="6" width="10" customWidth="1"/>
  </cols>
  <sheetData>
    <row r="1" spans="2:9" ht="15.75" x14ac:dyDescent="0.25">
      <c r="B1" s="145" t="s">
        <v>125</v>
      </c>
    </row>
    <row r="3" spans="2:9" ht="36.75" thickBot="1" x14ac:dyDescent="0.3">
      <c r="B3" s="158" t="s">
        <v>98</v>
      </c>
      <c r="C3" s="159" t="s">
        <v>99</v>
      </c>
      <c r="D3" s="159" t="s">
        <v>100</v>
      </c>
      <c r="E3" s="159" t="s">
        <v>101</v>
      </c>
      <c r="F3" s="159" t="s">
        <v>102</v>
      </c>
      <c r="G3" s="159" t="s">
        <v>103</v>
      </c>
      <c r="H3" s="160" t="s">
        <v>62</v>
      </c>
      <c r="I3" s="161"/>
    </row>
    <row r="4" spans="2:9" x14ac:dyDescent="0.25">
      <c r="B4" s="152" t="s">
        <v>104</v>
      </c>
      <c r="C4" s="153">
        <v>2.4767801857585141</v>
      </c>
      <c r="D4" s="153">
        <v>20.743034055727556</v>
      </c>
      <c r="E4" s="153">
        <v>27.244582043343652</v>
      </c>
      <c r="F4" s="153">
        <v>49.535603715170282</v>
      </c>
      <c r="G4" s="153">
        <v>0</v>
      </c>
      <c r="H4" s="162">
        <v>100</v>
      </c>
      <c r="I4" s="161"/>
    </row>
    <row r="5" spans="2:9" x14ac:dyDescent="0.25">
      <c r="B5" s="152" t="s">
        <v>105</v>
      </c>
      <c r="C5" s="153">
        <v>96.610169491525426</v>
      </c>
      <c r="D5" s="153">
        <v>1.6949152542372881</v>
      </c>
      <c r="E5" s="153">
        <v>0</v>
      </c>
      <c r="F5" s="153">
        <v>1.6949152542372881</v>
      </c>
      <c r="G5" s="153">
        <v>0</v>
      </c>
      <c r="H5" s="162">
        <v>100</v>
      </c>
      <c r="I5" s="161"/>
    </row>
    <row r="6" spans="2:9" x14ac:dyDescent="0.25">
      <c r="B6" s="152" t="s">
        <v>106</v>
      </c>
      <c r="C6" s="153">
        <v>14.754098360655737</v>
      </c>
      <c r="D6" s="153">
        <v>49.180327868852459</v>
      </c>
      <c r="E6" s="153">
        <v>11.475409836065573</v>
      </c>
      <c r="F6" s="153">
        <v>24.590163934426229</v>
      </c>
      <c r="G6" s="153">
        <v>0</v>
      </c>
      <c r="H6" s="162">
        <v>100</v>
      </c>
      <c r="I6" s="161"/>
    </row>
    <row r="7" spans="2:9" x14ac:dyDescent="0.25">
      <c r="B7" s="152" t="s">
        <v>107</v>
      </c>
      <c r="C7" s="153">
        <v>0</v>
      </c>
      <c r="D7" s="153">
        <v>6.666666666666667</v>
      </c>
      <c r="E7" s="153">
        <v>80</v>
      </c>
      <c r="F7" s="153">
        <v>13.333333333333334</v>
      </c>
      <c r="G7" s="153">
        <v>0</v>
      </c>
      <c r="H7" s="162">
        <v>100</v>
      </c>
      <c r="I7" s="161"/>
    </row>
    <row r="8" spans="2:9" x14ac:dyDescent="0.25">
      <c r="B8" s="152" t="s">
        <v>108</v>
      </c>
      <c r="C8" s="153">
        <v>1.0582010582010581</v>
      </c>
      <c r="D8" s="153">
        <v>22.75132275132275</v>
      </c>
      <c r="E8" s="153">
        <v>32.275132275132272</v>
      </c>
      <c r="F8" s="153">
        <v>43.915343915343911</v>
      </c>
      <c r="G8" s="153">
        <v>0</v>
      </c>
      <c r="H8" s="162">
        <v>100</v>
      </c>
      <c r="I8" s="161"/>
    </row>
    <row r="9" spans="2:9" x14ac:dyDescent="0.25">
      <c r="B9" s="152" t="s">
        <v>109</v>
      </c>
      <c r="C9" s="153">
        <v>0</v>
      </c>
      <c r="D9" s="153">
        <v>27.777777777777779</v>
      </c>
      <c r="E9" s="153">
        <v>27.777777777777779</v>
      </c>
      <c r="F9" s="153">
        <v>44.44444444444445</v>
      </c>
      <c r="G9" s="153">
        <v>0</v>
      </c>
      <c r="H9" s="162">
        <v>100</v>
      </c>
      <c r="I9" s="161"/>
    </row>
    <row r="10" spans="2:9" x14ac:dyDescent="0.25">
      <c r="B10" s="152" t="s">
        <v>110</v>
      </c>
      <c r="C10" s="153">
        <v>0</v>
      </c>
      <c r="D10" s="153">
        <v>11.111111111111111</v>
      </c>
      <c r="E10" s="153">
        <v>11.111111111111111</v>
      </c>
      <c r="F10" s="153">
        <v>77.777777777777786</v>
      </c>
      <c r="G10" s="153">
        <v>0</v>
      </c>
      <c r="H10" s="162">
        <v>100</v>
      </c>
      <c r="I10" s="161"/>
    </row>
    <row r="11" spans="2:9" x14ac:dyDescent="0.25">
      <c r="B11" s="152" t="s">
        <v>111</v>
      </c>
      <c r="C11" s="153">
        <v>11.538461538461538</v>
      </c>
      <c r="D11" s="153">
        <v>5.1282051282051277</v>
      </c>
      <c r="E11" s="153">
        <v>6.4102564102564097</v>
      </c>
      <c r="F11" s="153">
        <v>12.820512820512819</v>
      </c>
      <c r="G11" s="153">
        <v>64.102564102564102</v>
      </c>
      <c r="H11" s="162">
        <v>100</v>
      </c>
      <c r="I11" s="161"/>
    </row>
    <row r="12" spans="2:9" x14ac:dyDescent="0.25">
      <c r="B12" s="152" t="s">
        <v>112</v>
      </c>
      <c r="C12" s="153">
        <v>15.068493150684931</v>
      </c>
      <c r="D12" s="153">
        <v>21.917808219178081</v>
      </c>
      <c r="E12" s="153">
        <v>27.397260273972602</v>
      </c>
      <c r="F12" s="153">
        <v>35.61643835616438</v>
      </c>
      <c r="G12" s="153">
        <v>0</v>
      </c>
      <c r="H12" s="162">
        <v>100</v>
      </c>
      <c r="I12" s="161"/>
    </row>
    <row r="13" spans="2:9" x14ac:dyDescent="0.25">
      <c r="B13" s="152" t="s">
        <v>113</v>
      </c>
      <c r="C13" s="153">
        <v>41.666666666666671</v>
      </c>
      <c r="D13" s="153">
        <v>0</v>
      </c>
      <c r="E13" s="153">
        <v>0</v>
      </c>
      <c r="F13" s="153">
        <v>58.333333333333329</v>
      </c>
      <c r="G13" s="153">
        <v>0</v>
      </c>
      <c r="H13" s="162">
        <v>100</v>
      </c>
      <c r="I13" s="161"/>
    </row>
    <row r="14" spans="2:9" x14ac:dyDescent="0.25">
      <c r="B14" s="152" t="s">
        <v>122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 s="162">
        <v>0</v>
      </c>
      <c r="I14" s="161"/>
    </row>
    <row r="15" spans="2:9" x14ac:dyDescent="0.25">
      <c r="B15" s="152" t="s">
        <v>115</v>
      </c>
      <c r="C15" s="153">
        <v>0</v>
      </c>
      <c r="D15" s="153">
        <v>0</v>
      </c>
      <c r="E15" s="153">
        <v>0</v>
      </c>
      <c r="F15" s="153">
        <v>0</v>
      </c>
      <c r="G15" s="153">
        <v>0</v>
      </c>
      <c r="H15" s="162">
        <v>0</v>
      </c>
      <c r="I15" s="161"/>
    </row>
    <row r="16" spans="2:9" x14ac:dyDescent="0.25">
      <c r="B16" s="152" t="s">
        <v>123</v>
      </c>
      <c r="C16" s="153">
        <v>2.4390243902439024</v>
      </c>
      <c r="D16" s="153">
        <v>2.4390243902439024</v>
      </c>
      <c r="E16" s="153">
        <v>0</v>
      </c>
      <c r="F16" s="153">
        <v>2.4390243902439028</v>
      </c>
      <c r="G16" s="153">
        <v>92.682926829268297</v>
      </c>
      <c r="H16" s="162">
        <v>100</v>
      </c>
      <c r="I16" s="161"/>
    </row>
    <row r="17" spans="2:9" x14ac:dyDescent="0.25">
      <c r="B17" s="152" t="s">
        <v>124</v>
      </c>
      <c r="C17" s="153">
        <v>0</v>
      </c>
      <c r="D17" s="153">
        <v>0</v>
      </c>
      <c r="E17" s="153">
        <v>0</v>
      </c>
      <c r="F17" s="153">
        <v>0</v>
      </c>
      <c r="G17" s="153">
        <v>100</v>
      </c>
      <c r="H17" s="162">
        <v>100</v>
      </c>
      <c r="I17" s="161"/>
    </row>
    <row r="18" spans="2:9" x14ac:dyDescent="0.25">
      <c r="B18" s="152" t="s">
        <v>118</v>
      </c>
      <c r="C18" s="153">
        <v>0</v>
      </c>
      <c r="D18" s="153">
        <v>0</v>
      </c>
      <c r="E18" s="153">
        <v>0</v>
      </c>
      <c r="F18" s="153">
        <v>0</v>
      </c>
      <c r="G18" s="153">
        <v>100</v>
      </c>
      <c r="H18" s="162">
        <v>100</v>
      </c>
      <c r="I18" s="161"/>
    </row>
    <row r="19" spans="2:9" x14ac:dyDescent="0.25">
      <c r="B19" s="152" t="s">
        <v>119</v>
      </c>
      <c r="C19" s="153">
        <v>5.5555555555555554</v>
      </c>
      <c r="D19" s="153">
        <v>27.777777777777779</v>
      </c>
      <c r="E19" s="153">
        <v>22.222222222222221</v>
      </c>
      <c r="F19" s="153">
        <v>44.44444444444445</v>
      </c>
      <c r="G19" s="153">
        <v>0</v>
      </c>
      <c r="H19" s="162">
        <v>100</v>
      </c>
      <c r="I19" s="161"/>
    </row>
    <row r="20" spans="2:9" x14ac:dyDescent="0.25">
      <c r="B20" s="155" t="s">
        <v>120</v>
      </c>
      <c r="C20" s="156">
        <v>0</v>
      </c>
      <c r="D20" s="156">
        <v>37.5</v>
      </c>
      <c r="E20" s="156">
        <v>37.5</v>
      </c>
      <c r="F20" s="156">
        <v>25</v>
      </c>
      <c r="G20" s="156">
        <v>0</v>
      </c>
      <c r="H20" s="163">
        <v>100</v>
      </c>
      <c r="I20" s="161"/>
    </row>
    <row r="21" spans="2:9" x14ac:dyDescent="0.25">
      <c r="B21" s="164" t="s">
        <v>71</v>
      </c>
      <c r="C21" s="164"/>
      <c r="D21" s="164"/>
      <c r="E21" s="164"/>
      <c r="F21" s="164"/>
      <c r="G21" s="164"/>
      <c r="H21" s="51"/>
      <c r="I21" s="161"/>
    </row>
    <row r="22" spans="2:9" x14ac:dyDescent="0.25">
      <c r="B22" s="161"/>
      <c r="C22" s="161"/>
      <c r="D22" s="161"/>
      <c r="E22" s="161"/>
      <c r="F22" s="161"/>
      <c r="G22" s="161"/>
      <c r="H22" s="161"/>
      <c r="I22" s="16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topLeftCell="A22" workbookViewId="0">
      <selection activeCell="B1" sqref="B1"/>
    </sheetView>
  </sheetViews>
  <sheetFormatPr defaultRowHeight="15" x14ac:dyDescent="0.25"/>
  <cols>
    <col min="2" max="2" width="24.28515625" customWidth="1"/>
    <col min="3" max="3" width="10" bestFit="1" customWidth="1"/>
    <col min="8" max="8" width="10" bestFit="1" customWidth="1"/>
    <col min="10" max="10" width="11.5703125" bestFit="1" customWidth="1"/>
    <col min="11" max="11" width="10" bestFit="1" customWidth="1"/>
  </cols>
  <sheetData>
    <row r="1" spans="2:12" ht="15.75" x14ac:dyDescent="0.25">
      <c r="B1" s="1" t="s">
        <v>148</v>
      </c>
    </row>
    <row r="3" spans="2:12" ht="15.75" thickBot="1" x14ac:dyDescent="0.3">
      <c r="B3" s="165"/>
      <c r="C3" s="1233" t="s">
        <v>126</v>
      </c>
      <c r="D3" s="1233"/>
      <c r="E3" s="1233"/>
      <c r="F3" s="1233"/>
      <c r="G3" s="1233"/>
      <c r="H3" s="1233"/>
      <c r="I3" s="166" t="s">
        <v>66</v>
      </c>
      <c r="J3" s="167" t="s">
        <v>127</v>
      </c>
      <c r="K3" s="168"/>
      <c r="L3" s="51"/>
    </row>
    <row r="4" spans="2:12" ht="15.75" thickBot="1" x14ac:dyDescent="0.3">
      <c r="B4" s="169" t="s">
        <v>128</v>
      </c>
      <c r="C4" s="170">
        <v>1.1000000000000001</v>
      </c>
      <c r="D4" s="170">
        <v>1.2</v>
      </c>
      <c r="E4" s="170">
        <v>2.1</v>
      </c>
      <c r="F4" s="170">
        <v>2.2000000000000002</v>
      </c>
      <c r="G4" s="171" t="s">
        <v>13</v>
      </c>
      <c r="H4" s="172" t="s">
        <v>129</v>
      </c>
      <c r="I4" s="170" t="s">
        <v>130</v>
      </c>
      <c r="J4" s="172" t="s">
        <v>62</v>
      </c>
      <c r="K4" s="173" t="s">
        <v>4</v>
      </c>
      <c r="L4" s="51"/>
    </row>
    <row r="5" spans="2:12" x14ac:dyDescent="0.25">
      <c r="B5" s="174" t="s">
        <v>131</v>
      </c>
      <c r="C5" s="175">
        <f>SUM(C6:C10)</f>
        <v>161882.37189027303</v>
      </c>
      <c r="D5" s="175">
        <f t="shared" ref="D5:J5" si="0">SUM(D6:D10)</f>
        <v>12637.6382406672</v>
      </c>
      <c r="E5" s="175">
        <f t="shared" si="0"/>
        <v>20425.15577225812</v>
      </c>
      <c r="F5" s="175">
        <f t="shared" si="0"/>
        <v>4293.8397828825327</v>
      </c>
      <c r="G5" s="175">
        <f t="shared" si="0"/>
        <v>12048.09811070457</v>
      </c>
      <c r="H5" s="175">
        <f t="shared" si="0"/>
        <v>211287.10379678584</v>
      </c>
      <c r="I5" s="175">
        <f t="shared" si="0"/>
        <v>19519.09135793626</v>
      </c>
      <c r="J5" s="175">
        <f t="shared" si="0"/>
        <v>230806.19515472211</v>
      </c>
      <c r="K5" s="176">
        <f>+J5*100/$I$29</f>
        <v>53662.303479113682</v>
      </c>
      <c r="L5" s="51"/>
    </row>
    <row r="6" spans="2:12" x14ac:dyDescent="0.25">
      <c r="B6" s="177" t="s">
        <v>104</v>
      </c>
      <c r="C6" s="178">
        <v>132873.72068797701</v>
      </c>
      <c r="D6" s="178">
        <v>8566.2736583625083</v>
      </c>
      <c r="E6" s="178">
        <v>18532.185464416198</v>
      </c>
      <c r="F6" s="178">
        <v>2620.3719972029376</v>
      </c>
      <c r="G6" s="178">
        <v>3812.8742747552824</v>
      </c>
      <c r="H6" s="178">
        <v>166405.42608271373</v>
      </c>
      <c r="I6" s="178">
        <v>4409.5773982914661</v>
      </c>
      <c r="J6" s="179">
        <f>+H6+I6</f>
        <v>170815.0034810052</v>
      </c>
      <c r="K6" s="180">
        <f t="shared" ref="K6:K31" si="1">+J6*100/$I$29</f>
        <v>39714.386996583293</v>
      </c>
      <c r="L6" s="51"/>
    </row>
    <row r="7" spans="2:12" x14ac:dyDescent="0.25">
      <c r="B7" s="177" t="s">
        <v>106</v>
      </c>
      <c r="C7" s="178">
        <v>23462.787927903468</v>
      </c>
      <c r="D7" s="178">
        <v>2391.5072010306199</v>
      </c>
      <c r="E7" s="178">
        <v>1223.0390303491952</v>
      </c>
      <c r="F7" s="178">
        <v>392.14934263137337</v>
      </c>
      <c r="G7" s="178">
        <v>8146.668025949647</v>
      </c>
      <c r="H7" s="178">
        <v>35616.151527864917</v>
      </c>
      <c r="I7" s="178">
        <v>311.37962689483351</v>
      </c>
      <c r="J7" s="179">
        <f t="shared" ref="J7:J19" si="2">+H7+I7</f>
        <v>35927.531154759752</v>
      </c>
      <c r="K7" s="180">
        <f t="shared" si="1"/>
        <v>8353.1296843640412</v>
      </c>
      <c r="L7" s="51"/>
    </row>
    <row r="8" spans="2:12" x14ac:dyDescent="0.25">
      <c r="B8" s="177" t="s">
        <v>105</v>
      </c>
      <c r="C8" s="178">
        <v>390.57441307329179</v>
      </c>
      <c r="D8" s="178">
        <v>7.7547847493185866</v>
      </c>
      <c r="E8" s="178">
        <v>647.23664227781092</v>
      </c>
      <c r="F8" s="178">
        <v>1279.4023334324584</v>
      </c>
      <c r="G8" s="178"/>
      <c r="H8" s="178">
        <v>2324.9681735328672</v>
      </c>
      <c r="I8" s="178">
        <v>14716.919300390728</v>
      </c>
      <c r="J8" s="179">
        <f t="shared" si="2"/>
        <v>17041.887473923594</v>
      </c>
      <c r="K8" s="180">
        <f t="shared" si="1"/>
        <v>3962.2287299071395</v>
      </c>
      <c r="L8" s="51"/>
    </row>
    <row r="9" spans="2:12" x14ac:dyDescent="0.25">
      <c r="B9" s="177" t="s">
        <v>107</v>
      </c>
      <c r="C9" s="178">
        <v>3399.65322186506</v>
      </c>
      <c r="D9" s="178">
        <v>1663.6736731405133</v>
      </c>
      <c r="E9" s="178"/>
      <c r="F9" s="178">
        <v>0.44478093107439504</v>
      </c>
      <c r="G9" s="178"/>
      <c r="H9" s="178">
        <v>5063.7716759366231</v>
      </c>
      <c r="I9" s="178">
        <v>72.819644807190997</v>
      </c>
      <c r="J9" s="179">
        <f t="shared" si="2"/>
        <v>5136.5913207438143</v>
      </c>
      <c r="K9" s="180">
        <f t="shared" si="1"/>
        <v>1194.2544354893002</v>
      </c>
      <c r="L9" s="51"/>
    </row>
    <row r="10" spans="2:12" x14ac:dyDescent="0.25">
      <c r="B10" s="177" t="s">
        <v>132</v>
      </c>
      <c r="C10" s="178">
        <v>1755.6356394542104</v>
      </c>
      <c r="D10" s="178">
        <v>8.4289233842412479</v>
      </c>
      <c r="E10" s="178">
        <v>22.694635214918666</v>
      </c>
      <c r="F10" s="178">
        <v>1.4713286846898703</v>
      </c>
      <c r="G10" s="178">
        <v>88.555809999642094</v>
      </c>
      <c r="H10" s="178">
        <v>1876.7863367377047</v>
      </c>
      <c r="I10" s="178">
        <v>8.3953875520432391</v>
      </c>
      <c r="J10" s="179">
        <f t="shared" si="2"/>
        <v>1885.181724289748</v>
      </c>
      <c r="K10" s="180">
        <f t="shared" si="1"/>
        <v>438.30363276990897</v>
      </c>
      <c r="L10" s="51"/>
    </row>
    <row r="11" spans="2:12" x14ac:dyDescent="0.25">
      <c r="B11" s="174" t="s">
        <v>133</v>
      </c>
      <c r="C11" s="175">
        <f>SUM(C12:C15)</f>
        <v>393744.29494052404</v>
      </c>
      <c r="D11" s="175">
        <f t="shared" ref="D11:J11" si="3">SUM(D12:D15)</f>
        <v>12646.846750698098</v>
      </c>
      <c r="E11" s="175">
        <f t="shared" si="3"/>
        <v>11928.577833870004</v>
      </c>
      <c r="F11" s="175">
        <f t="shared" si="3"/>
        <v>779.33033443340446</v>
      </c>
      <c r="G11" s="175">
        <f t="shared" si="3"/>
        <v>5149.7829018426473</v>
      </c>
      <c r="H11" s="175">
        <f t="shared" si="3"/>
        <v>424248.83276136598</v>
      </c>
      <c r="I11" s="175">
        <f t="shared" si="3"/>
        <v>569.71679714741458</v>
      </c>
      <c r="J11" s="175">
        <f t="shared" si="3"/>
        <v>424818.54955851345</v>
      </c>
      <c r="K11" s="181">
        <f t="shared" si="1"/>
        <v>98770.060806573805</v>
      </c>
      <c r="L11" s="51"/>
    </row>
    <row r="12" spans="2:12" x14ac:dyDescent="0.25">
      <c r="B12" s="177" t="s">
        <v>111</v>
      </c>
      <c r="C12" s="178">
        <v>277591.19056896993</v>
      </c>
      <c r="D12" s="178">
        <v>49.564042370507664</v>
      </c>
      <c r="E12" s="178">
        <v>5527.1810044433523</v>
      </c>
      <c r="F12" s="178">
        <v>221.1330742681406</v>
      </c>
      <c r="G12" s="178">
        <v>4442.4654454570309</v>
      </c>
      <c r="H12" s="178">
        <v>287831.53413550678</v>
      </c>
      <c r="I12" s="178">
        <v>217.12724780034776</v>
      </c>
      <c r="J12" s="179">
        <f t="shared" si="2"/>
        <v>288048.66138330713</v>
      </c>
      <c r="K12" s="180">
        <f t="shared" si="1"/>
        <v>66971.142925958135</v>
      </c>
      <c r="L12" s="51"/>
    </row>
    <row r="13" spans="2:12" x14ac:dyDescent="0.25">
      <c r="B13" s="177" t="s">
        <v>134</v>
      </c>
      <c r="C13" s="178">
        <v>60228.175338778652</v>
      </c>
      <c r="D13" s="178">
        <v>977.45299819559023</v>
      </c>
      <c r="E13" s="178">
        <v>3387.3527162477449</v>
      </c>
      <c r="F13" s="178">
        <v>268.56586144750844</v>
      </c>
      <c r="G13" s="178">
        <v>71.243616812469654</v>
      </c>
      <c r="H13" s="178">
        <v>64932.790531482315</v>
      </c>
      <c r="I13" s="178">
        <v>111.51042625330243</v>
      </c>
      <c r="J13" s="179">
        <f t="shared" si="2"/>
        <v>65044.300957735621</v>
      </c>
      <c r="K13" s="180">
        <f t="shared" si="1"/>
        <v>15122.761393995459</v>
      </c>
      <c r="L13" s="51"/>
    </row>
    <row r="14" spans="2:12" x14ac:dyDescent="0.25">
      <c r="B14" s="177" t="s">
        <v>135</v>
      </c>
      <c r="C14" s="178">
        <v>40572.044313289225</v>
      </c>
      <c r="D14" s="178">
        <v>11603.526649568903</v>
      </c>
      <c r="E14" s="178">
        <v>912.25855720590687</v>
      </c>
      <c r="F14" s="178">
        <v>98.78528495511938</v>
      </c>
      <c r="G14" s="178">
        <v>623.74346016750781</v>
      </c>
      <c r="H14" s="178">
        <v>53810.358265186602</v>
      </c>
      <c r="I14" s="178">
        <v>240.96181159758788</v>
      </c>
      <c r="J14" s="179">
        <f t="shared" si="2"/>
        <v>54051.320076784192</v>
      </c>
      <c r="K14" s="180">
        <f t="shared" si="1"/>
        <v>12566.899859263856</v>
      </c>
      <c r="L14" s="51"/>
    </row>
    <row r="15" spans="2:12" x14ac:dyDescent="0.25">
      <c r="B15" s="177" t="s">
        <v>136</v>
      </c>
      <c r="C15" s="178">
        <v>15352.884719486219</v>
      </c>
      <c r="D15" s="178">
        <v>16.30306056309799</v>
      </c>
      <c r="E15" s="178">
        <v>2101.7855559730001</v>
      </c>
      <c r="F15" s="178">
        <v>190.84611376263607</v>
      </c>
      <c r="G15" s="178">
        <v>12.330379405639404</v>
      </c>
      <c r="H15" s="178">
        <v>17674.149829190308</v>
      </c>
      <c r="I15" s="178">
        <v>0.11731149617647058</v>
      </c>
      <c r="J15" s="179">
        <f t="shared" si="2"/>
        <v>17674.267140686483</v>
      </c>
      <c r="K15" s="180">
        <f t="shared" si="1"/>
        <v>4109.2566273563498</v>
      </c>
      <c r="L15" s="51"/>
    </row>
    <row r="16" spans="2:12" x14ac:dyDescent="0.25">
      <c r="B16" s="174" t="s">
        <v>137</v>
      </c>
      <c r="C16" s="175">
        <f>SUM(C17:C19)</f>
        <v>314704.58081753924</v>
      </c>
      <c r="D16" s="175">
        <f t="shared" ref="D16:J16" si="4">SUM(D17:D19)</f>
        <v>141.19064228119254</v>
      </c>
      <c r="E16" s="175">
        <f t="shared" si="4"/>
        <v>3241.9806045589685</v>
      </c>
      <c r="F16" s="175">
        <f t="shared" si="4"/>
        <v>180.67155708028361</v>
      </c>
      <c r="G16" s="175">
        <f t="shared" si="4"/>
        <v>3315.9968126635795</v>
      </c>
      <c r="H16" s="175">
        <f t="shared" si="4"/>
        <v>321584.42043412221</v>
      </c>
      <c r="I16" s="175">
        <f t="shared" si="4"/>
        <v>424.15321057995044</v>
      </c>
      <c r="J16" s="175">
        <f t="shared" si="4"/>
        <v>322008.57364470221</v>
      </c>
      <c r="K16" s="181">
        <f t="shared" si="1"/>
        <v>74866.802384636976</v>
      </c>
      <c r="L16" s="51"/>
    </row>
    <row r="17" spans="2:12" x14ac:dyDescent="0.25">
      <c r="B17" s="177" t="s">
        <v>116</v>
      </c>
      <c r="C17" s="178">
        <v>110239.41304853662</v>
      </c>
      <c r="D17" s="178">
        <v>28.978600748141421</v>
      </c>
      <c r="E17" s="178">
        <v>1125.2697078623214</v>
      </c>
      <c r="F17" s="178">
        <v>70.653783560720299</v>
      </c>
      <c r="G17" s="178">
        <v>2666.2759115197737</v>
      </c>
      <c r="H17" s="178">
        <v>114130.59105222668</v>
      </c>
      <c r="I17" s="178">
        <v>321.1235470223437</v>
      </c>
      <c r="J17" s="179">
        <f t="shared" si="2"/>
        <v>114451.71459924903</v>
      </c>
      <c r="K17" s="180">
        <f t="shared" si="1"/>
        <v>26609.955761424248</v>
      </c>
      <c r="L17" s="51"/>
    </row>
    <row r="18" spans="2:12" x14ac:dyDescent="0.25">
      <c r="B18" s="177" t="s">
        <v>124</v>
      </c>
      <c r="C18" s="178">
        <v>34695.632428123936</v>
      </c>
      <c r="D18" s="178">
        <v>27.133720930624087</v>
      </c>
      <c r="E18" s="178">
        <v>527.03951707770352</v>
      </c>
      <c r="F18" s="178">
        <v>36.901727945232722</v>
      </c>
      <c r="G18" s="178">
        <v>304.14029076969786</v>
      </c>
      <c r="H18" s="178">
        <v>35590.847684847351</v>
      </c>
      <c r="I18" s="178">
        <v>56.47040374609891</v>
      </c>
      <c r="J18" s="179">
        <f t="shared" si="2"/>
        <v>35647.318088593449</v>
      </c>
      <c r="K18" s="180">
        <f t="shared" si="1"/>
        <v>8287.9803126786373</v>
      </c>
      <c r="L18" s="51"/>
    </row>
    <row r="19" spans="2:12" x14ac:dyDescent="0.25">
      <c r="B19" s="177" t="s">
        <v>118</v>
      </c>
      <c r="C19" s="178">
        <v>169769.53534087873</v>
      </c>
      <c r="D19" s="178">
        <v>85.078320602427027</v>
      </c>
      <c r="E19" s="178">
        <v>1589.6713796189438</v>
      </c>
      <c r="F19" s="178">
        <v>73.116045574330599</v>
      </c>
      <c r="G19" s="178">
        <v>345.58061037410783</v>
      </c>
      <c r="H19" s="178">
        <v>171862.98169704821</v>
      </c>
      <c r="I19" s="178">
        <v>46.559259811507864</v>
      </c>
      <c r="J19" s="179">
        <f t="shared" si="2"/>
        <v>171909.54095685971</v>
      </c>
      <c r="K19" s="180">
        <f t="shared" si="1"/>
        <v>39968.866310534082</v>
      </c>
      <c r="L19" s="51"/>
    </row>
    <row r="20" spans="2:12" x14ac:dyDescent="0.25">
      <c r="B20" s="174" t="s">
        <v>138</v>
      </c>
      <c r="C20" s="175">
        <f t="shared" ref="C20:I20" si="5">+C21+C24+C25+C26</f>
        <v>294325.43993963354</v>
      </c>
      <c r="D20" s="175">
        <f t="shared" si="5"/>
        <v>7540.2608648804908</v>
      </c>
      <c r="E20" s="175">
        <f t="shared" si="5"/>
        <v>9404.2614326062558</v>
      </c>
      <c r="F20" s="175">
        <f t="shared" si="5"/>
        <v>833.38402480407888</v>
      </c>
      <c r="G20" s="175">
        <f t="shared" si="5"/>
        <v>8557.3181017690022</v>
      </c>
      <c r="H20" s="175">
        <f t="shared" si="5"/>
        <v>320660.66436369257</v>
      </c>
      <c r="I20" s="175">
        <f t="shared" si="5"/>
        <v>2655.8242951486495</v>
      </c>
      <c r="J20" s="175">
        <f>+J21+J24+J25+J26</f>
        <v>323316.48865884123</v>
      </c>
      <c r="K20" s="181">
        <f t="shared" si="1"/>
        <v>75170.89184968175</v>
      </c>
      <c r="L20" s="51"/>
    </row>
    <row r="21" spans="2:12" x14ac:dyDescent="0.25">
      <c r="B21" s="177" t="s">
        <v>139</v>
      </c>
      <c r="C21" s="175">
        <f>SUM(C22:C23)</f>
        <v>250088.14583770762</v>
      </c>
      <c r="D21" s="175">
        <f t="shared" ref="D21:J21" si="6">SUM(D22:D23)</f>
        <v>6059.3979153197606</v>
      </c>
      <c r="E21" s="175">
        <f t="shared" si="6"/>
        <v>7547.3696795929127</v>
      </c>
      <c r="F21" s="175">
        <f t="shared" si="6"/>
        <v>688.69934424935389</v>
      </c>
      <c r="G21" s="175">
        <f t="shared" si="6"/>
        <v>8069.6966908898758</v>
      </c>
      <c r="H21" s="175">
        <f t="shared" si="6"/>
        <v>272453.30946775858</v>
      </c>
      <c r="I21" s="175">
        <f t="shared" si="6"/>
        <v>2114.5900224432644</v>
      </c>
      <c r="J21" s="175">
        <f t="shared" si="6"/>
        <v>274567.89949020185</v>
      </c>
      <c r="K21" s="181">
        <f t="shared" si="1"/>
        <v>63836.873781438226</v>
      </c>
      <c r="L21" s="51"/>
    </row>
    <row r="22" spans="2:12" x14ac:dyDescent="0.25">
      <c r="B22" s="177" t="s">
        <v>108</v>
      </c>
      <c r="C22" s="178">
        <v>164036.66444260103</v>
      </c>
      <c r="D22" s="178">
        <v>32.014163416575741</v>
      </c>
      <c r="E22" s="178">
        <v>6868.7936227876417</v>
      </c>
      <c r="F22" s="178">
        <v>655.32066315831958</v>
      </c>
      <c r="G22" s="178">
        <v>8004.9518215968674</v>
      </c>
      <c r="H22" s="178">
        <v>179597.74471355989</v>
      </c>
      <c r="I22" s="178">
        <v>2058.1835445724801</v>
      </c>
      <c r="J22" s="179">
        <f>+H22+I22</f>
        <v>181655.92825813236</v>
      </c>
      <c r="K22" s="180">
        <f t="shared" si="1"/>
        <v>42234.895577362338</v>
      </c>
      <c r="L22" s="51"/>
    </row>
    <row r="23" spans="2:12" x14ac:dyDescent="0.25">
      <c r="B23" s="177" t="s">
        <v>109</v>
      </c>
      <c r="C23" s="178">
        <v>86051.481395106588</v>
      </c>
      <c r="D23" s="178">
        <v>6027.3837519031849</v>
      </c>
      <c r="E23" s="178">
        <v>678.57605680527104</v>
      </c>
      <c r="F23" s="178">
        <v>33.378681091034352</v>
      </c>
      <c r="G23" s="178">
        <v>64.744869293008307</v>
      </c>
      <c r="H23" s="178">
        <v>92855.564754198698</v>
      </c>
      <c r="I23" s="178">
        <v>56.406477870784443</v>
      </c>
      <c r="J23" s="179">
        <f>+H23+I23</f>
        <v>92911.971232069482</v>
      </c>
      <c r="K23" s="180">
        <f t="shared" si="1"/>
        <v>21601.978204075887</v>
      </c>
      <c r="L23" s="51"/>
    </row>
    <row r="24" spans="2:12" x14ac:dyDescent="0.25">
      <c r="B24" s="182" t="s">
        <v>110</v>
      </c>
      <c r="C24" s="178">
        <v>14284.034240144922</v>
      </c>
      <c r="D24" s="178">
        <v>1480.8629495607297</v>
      </c>
      <c r="E24" s="178">
        <v>70.579733027450729</v>
      </c>
      <c r="F24" s="178">
        <v>3.1353148849626584</v>
      </c>
      <c r="G24" s="178">
        <v>155.12030618579266</v>
      </c>
      <c r="H24" s="178">
        <v>15993.732543804006</v>
      </c>
      <c r="I24" s="178">
        <v>17.854900062066928</v>
      </c>
      <c r="J24" s="179">
        <f>+H24+I24</f>
        <v>16011.587443866074</v>
      </c>
      <c r="K24" s="180">
        <f t="shared" si="1"/>
        <v>3722.6845840040196</v>
      </c>
      <c r="L24" s="51"/>
    </row>
    <row r="25" spans="2:12" x14ac:dyDescent="0.25">
      <c r="B25" s="182" t="s">
        <v>140</v>
      </c>
      <c r="C25" s="178">
        <v>11275.698301933691</v>
      </c>
      <c r="D25" s="178"/>
      <c r="E25" s="178">
        <v>157.00818003303888</v>
      </c>
      <c r="F25" s="178">
        <v>23.87532313926113</v>
      </c>
      <c r="G25" s="178">
        <v>259.50500530922318</v>
      </c>
      <c r="H25" s="178">
        <v>11716.08681041518</v>
      </c>
      <c r="I25" s="178">
        <v>205.9230070790066</v>
      </c>
      <c r="J25" s="179">
        <f>+H25+I25</f>
        <v>11922.009817494187</v>
      </c>
      <c r="K25" s="180">
        <f t="shared" si="1"/>
        <v>2771.8602114578321</v>
      </c>
      <c r="L25" s="51"/>
    </row>
    <row r="26" spans="2:12" x14ac:dyDescent="0.25">
      <c r="B26" s="182" t="s">
        <v>119</v>
      </c>
      <c r="C26" s="178">
        <v>18677.56155984724</v>
      </c>
      <c r="D26" s="178"/>
      <c r="E26" s="178">
        <v>1629.3038399528532</v>
      </c>
      <c r="F26" s="178">
        <v>117.6740425305012</v>
      </c>
      <c r="G26" s="178">
        <v>72.996099384109684</v>
      </c>
      <c r="H26" s="178">
        <v>20497.535541714831</v>
      </c>
      <c r="I26" s="178">
        <v>317.4563655643114</v>
      </c>
      <c r="J26" s="179">
        <f>+H26+I26</f>
        <v>20814.991907279142</v>
      </c>
      <c r="K26" s="180">
        <f t="shared" si="1"/>
        <v>4839.4732727816736</v>
      </c>
      <c r="L26" s="51"/>
    </row>
    <row r="27" spans="2:12" x14ac:dyDescent="0.25">
      <c r="B27" s="174" t="s">
        <v>141</v>
      </c>
      <c r="C27" s="175">
        <f>SUM(C28:C29)</f>
        <v>19387.154393367389</v>
      </c>
      <c r="D27" s="175">
        <f t="shared" ref="D27:J27" si="7">SUM(D28:D29)</f>
        <v>1068.7619329565991</v>
      </c>
      <c r="E27" s="175">
        <f t="shared" si="7"/>
        <v>2562.6874827609849</v>
      </c>
      <c r="F27" s="175">
        <f t="shared" si="7"/>
        <v>369.10028144428054</v>
      </c>
      <c r="G27" s="175">
        <f t="shared" si="7"/>
        <v>133.05425160053497</v>
      </c>
      <c r="H27" s="175">
        <f t="shared" si="7"/>
        <v>23520.758342129979</v>
      </c>
      <c r="I27" s="175">
        <f t="shared" si="7"/>
        <v>588.73354428797609</v>
      </c>
      <c r="J27" s="175">
        <f t="shared" si="7"/>
        <v>24109.491886417956</v>
      </c>
      <c r="K27" s="181">
        <f t="shared" si="1"/>
        <v>5605.4425639177634</v>
      </c>
      <c r="L27" s="72"/>
    </row>
    <row r="28" spans="2:12" x14ac:dyDescent="0.25">
      <c r="B28" s="177" t="s">
        <v>142</v>
      </c>
      <c r="C28" s="178">
        <v>11990.791738584609</v>
      </c>
      <c r="D28" s="178">
        <v>750.28149548346551</v>
      </c>
      <c r="E28" s="178">
        <v>2453.2830256642196</v>
      </c>
      <c r="F28" s="178">
        <v>331.61285458987794</v>
      </c>
      <c r="G28" s="178">
        <v>126.61271101901428</v>
      </c>
      <c r="H28" s="178">
        <v>15652.581825341358</v>
      </c>
      <c r="I28" s="178">
        <v>158.62492018734284</v>
      </c>
      <c r="J28" s="179">
        <f t="shared" ref="J28:J33" si="8">+H28+I28</f>
        <v>15811.206745528702</v>
      </c>
      <c r="K28" s="180">
        <f t="shared" si="1"/>
        <v>3676.0961904891556</v>
      </c>
      <c r="L28" s="72"/>
    </row>
    <row r="29" spans="2:12" x14ac:dyDescent="0.25">
      <c r="B29" s="177" t="s">
        <v>143</v>
      </c>
      <c r="C29" s="178">
        <v>7396.3626547827826</v>
      </c>
      <c r="D29" s="178">
        <v>318.48043747313363</v>
      </c>
      <c r="E29" s="178">
        <v>109.4044570967654</v>
      </c>
      <c r="F29" s="178">
        <v>37.487426854402592</v>
      </c>
      <c r="G29" s="178">
        <v>6.4415405815206919</v>
      </c>
      <c r="H29" s="178">
        <v>7868.1765167886188</v>
      </c>
      <c r="I29" s="178">
        <v>430.10862410063328</v>
      </c>
      <c r="J29" s="179">
        <f t="shared" si="8"/>
        <v>8298.2851408892529</v>
      </c>
      <c r="K29" s="180">
        <f t="shared" si="1"/>
        <v>1929.3463734286083</v>
      </c>
      <c r="L29" s="72"/>
    </row>
    <row r="30" spans="2:12" x14ac:dyDescent="0.25">
      <c r="B30" s="174" t="s">
        <v>144</v>
      </c>
      <c r="C30" s="175">
        <v>52959.937385436984</v>
      </c>
      <c r="D30" s="175">
        <v>3160.6405925060235</v>
      </c>
      <c r="E30" s="175">
        <v>3819.6747254860979</v>
      </c>
      <c r="F30" s="175">
        <v>353.29590029695089</v>
      </c>
      <c r="G30" s="175">
        <v>1356.5136152931041</v>
      </c>
      <c r="H30" s="175">
        <v>61650.062219019164</v>
      </c>
      <c r="I30" s="175">
        <v>1150.481222207191</v>
      </c>
      <c r="J30" s="175">
        <f t="shared" si="8"/>
        <v>62800.543441226357</v>
      </c>
      <c r="K30" s="181">
        <f t="shared" si="1"/>
        <v>14601.089102210793</v>
      </c>
      <c r="L30" s="72"/>
    </row>
    <row r="31" spans="2:12" x14ac:dyDescent="0.25">
      <c r="B31" s="183" t="s">
        <v>145</v>
      </c>
      <c r="C31" s="175">
        <v>1237003.779365201</v>
      </c>
      <c r="D31" s="175">
        <v>37195.339023989516</v>
      </c>
      <c r="E31" s="175">
        <v>51382.337851537355</v>
      </c>
      <c r="F31" s="175">
        <v>6809.6218809417833</v>
      </c>
      <c r="G31" s="175">
        <v>30560.76379387383</v>
      </c>
      <c r="H31" s="175">
        <v>1362951.8419156799</v>
      </c>
      <c r="I31" s="175">
        <v>24908.000427307441</v>
      </c>
      <c r="J31" s="175">
        <f t="shared" si="8"/>
        <v>1387859.8423429872</v>
      </c>
      <c r="K31" s="181">
        <f t="shared" si="1"/>
        <v>322676.59018580086</v>
      </c>
      <c r="L31" s="72"/>
    </row>
    <row r="32" spans="2:12" x14ac:dyDescent="0.25">
      <c r="B32" s="183" t="s">
        <v>146</v>
      </c>
      <c r="C32" s="175">
        <v>1100362.3016607214</v>
      </c>
      <c r="D32" s="175">
        <v>37144.872079632929</v>
      </c>
      <c r="E32" s="175">
        <v>49960.114622793255</v>
      </c>
      <c r="F32" s="175">
        <v>6713.7052434948482</v>
      </c>
      <c r="G32" s="175">
        <v>28965.651319231521</v>
      </c>
      <c r="H32" s="175">
        <v>1223146.6449259361</v>
      </c>
      <c r="I32" s="175">
        <v>24652.043994846041</v>
      </c>
      <c r="J32" s="175">
        <f t="shared" si="8"/>
        <v>1247798.6889207822</v>
      </c>
      <c r="K32" s="181">
        <f>+J32*100/$I$30</f>
        <v>108458.84876998585</v>
      </c>
      <c r="L32" s="72"/>
    </row>
    <row r="33" spans="2:12" x14ac:dyDescent="0.25">
      <c r="B33" s="184" t="s">
        <v>147</v>
      </c>
      <c r="C33" s="185">
        <v>167635.16305438706</v>
      </c>
      <c r="D33" s="185">
        <v>2928.6634858665125</v>
      </c>
      <c r="E33" s="185">
        <v>13058.997296055006</v>
      </c>
      <c r="F33" s="185">
        <v>2064.8396234609695</v>
      </c>
      <c r="G33" s="185">
        <v>4283.1563069886879</v>
      </c>
      <c r="H33" s="185">
        <v>189970.81976676185</v>
      </c>
      <c r="I33" s="185">
        <v>1377.9087979989997</v>
      </c>
      <c r="J33" s="185">
        <f t="shared" si="8"/>
        <v>191348.72856476085</v>
      </c>
      <c r="K33" s="186">
        <f>+J33*100/$I$30</f>
        <v>16632.060121560222</v>
      </c>
      <c r="L33" s="72"/>
    </row>
    <row r="34" spans="2:12" x14ac:dyDescent="0.25">
      <c r="B34" s="187" t="s">
        <v>71</v>
      </c>
      <c r="C34" s="187"/>
      <c r="D34" s="187"/>
      <c r="E34" s="187"/>
      <c r="F34" s="187"/>
      <c r="G34" s="187"/>
      <c r="H34" s="187"/>
      <c r="I34" s="187"/>
      <c r="J34" s="187"/>
      <c r="K34" s="187"/>
      <c r="L34" s="72"/>
    </row>
  </sheetData>
  <mergeCells count="1">
    <mergeCell ref="C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B1" sqref="B1"/>
    </sheetView>
  </sheetViews>
  <sheetFormatPr defaultRowHeight="15" x14ac:dyDescent="0.25"/>
  <cols>
    <col min="2" max="2" width="14.28515625" customWidth="1"/>
    <col min="3" max="3" width="19.28515625" customWidth="1"/>
  </cols>
  <sheetData>
    <row r="1" spans="2:5" ht="15.75" x14ac:dyDescent="0.25">
      <c r="B1" s="145" t="s">
        <v>150</v>
      </c>
    </row>
    <row r="2" spans="2:5" ht="15.75" thickBot="1" x14ac:dyDescent="0.3"/>
    <row r="3" spans="2:5" ht="15.75" thickBot="1" x14ac:dyDescent="0.3">
      <c r="B3" s="101" t="s">
        <v>61</v>
      </c>
      <c r="C3" s="93" t="s">
        <v>149</v>
      </c>
      <c r="D3" s="29"/>
      <c r="E3" s="29"/>
    </row>
    <row r="4" spans="2:5" x14ac:dyDescent="0.25">
      <c r="B4" s="146">
        <v>1.1000000000000001</v>
      </c>
      <c r="C4" s="191">
        <v>0.24622293330402401</v>
      </c>
      <c r="D4" s="29"/>
      <c r="E4" s="29"/>
    </row>
    <row r="5" spans="2:5" x14ac:dyDescent="0.25">
      <c r="B5" s="146">
        <v>1.2</v>
      </c>
      <c r="C5" s="191">
        <v>0.18710897181710828</v>
      </c>
      <c r="D5" s="29"/>
      <c r="E5" s="29"/>
    </row>
    <row r="6" spans="2:5" x14ac:dyDescent="0.25">
      <c r="B6" s="146">
        <v>2.1</v>
      </c>
      <c r="C6" s="191">
        <v>0.1693561535233013</v>
      </c>
      <c r="D6" s="29"/>
      <c r="E6" s="29"/>
    </row>
    <row r="7" spans="2:5" x14ac:dyDescent="0.25">
      <c r="B7" s="146">
        <v>2.2000000000000002</v>
      </c>
      <c r="C7" s="191">
        <v>0.11920137733913631</v>
      </c>
      <c r="D7" s="29"/>
      <c r="E7" s="29"/>
    </row>
    <row r="8" spans="2:5" ht="15.75" thickBot="1" x14ac:dyDescent="0.3">
      <c r="B8" s="190" t="s">
        <v>13</v>
      </c>
      <c r="C8" s="192">
        <v>2.5595791921641275</v>
      </c>
      <c r="D8" s="29"/>
      <c r="E8" s="29"/>
    </row>
    <row r="9" spans="2:5" ht="15.75" thickBot="1" x14ac:dyDescent="0.3">
      <c r="B9" s="189" t="s">
        <v>65</v>
      </c>
      <c r="C9" s="193">
        <v>0.25179984008107942</v>
      </c>
      <c r="D9" s="29"/>
      <c r="E9" s="29"/>
    </row>
    <row r="10" spans="2:5" x14ac:dyDescent="0.25">
      <c r="B10" s="51" t="s">
        <v>71</v>
      </c>
      <c r="C10" s="51"/>
      <c r="D10" s="29"/>
      <c r="E10" s="29"/>
    </row>
    <row r="11" spans="2:5" x14ac:dyDescent="0.25">
      <c r="B11" s="29"/>
      <c r="C11" s="29"/>
      <c r="D11" s="29"/>
      <c r="E11" s="2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workbookViewId="0">
      <selection activeCell="B1" sqref="B1"/>
    </sheetView>
  </sheetViews>
  <sheetFormatPr defaultRowHeight="15" x14ac:dyDescent="0.25"/>
  <cols>
    <col min="2" max="2" width="35.28515625" customWidth="1"/>
    <col min="8" max="8" width="11.5703125" bestFit="1" customWidth="1"/>
  </cols>
  <sheetData>
    <row r="1" spans="2:8" ht="15.75" x14ac:dyDescent="0.25">
      <c r="B1" s="1" t="s">
        <v>175</v>
      </c>
    </row>
    <row r="2" spans="2:8" ht="15.75" thickBot="1" x14ac:dyDescent="0.3"/>
    <row r="3" spans="2:8" ht="15.75" thickBot="1" x14ac:dyDescent="0.3">
      <c r="B3" s="195" t="s">
        <v>151</v>
      </c>
      <c r="C3" s="196">
        <v>1.1000000000000001</v>
      </c>
      <c r="D3" s="196">
        <v>1.2</v>
      </c>
      <c r="E3" s="196">
        <v>2.1</v>
      </c>
      <c r="F3" s="196">
        <v>2.2000000000000002</v>
      </c>
      <c r="G3" s="197" t="s">
        <v>13</v>
      </c>
      <c r="H3" s="198" t="s">
        <v>152</v>
      </c>
    </row>
    <row r="4" spans="2:8" x14ac:dyDescent="0.25">
      <c r="B4" s="137" t="s">
        <v>104</v>
      </c>
      <c r="C4" s="199">
        <v>4.4864797634705432E-2</v>
      </c>
      <c r="D4" s="199">
        <v>6.3689175069841258E-2</v>
      </c>
      <c r="E4" s="199">
        <v>6.8961000341319911E-2</v>
      </c>
      <c r="F4" s="199">
        <v>9.2036205036085658E-2</v>
      </c>
      <c r="G4" s="199">
        <v>0.13711123654303523</v>
      </c>
      <c r="H4" s="188">
        <v>4.8640018732196054E-2</v>
      </c>
    </row>
    <row r="5" spans="2:8" x14ac:dyDescent="0.25">
      <c r="B5" s="137" t="s">
        <v>105</v>
      </c>
      <c r="C5" s="199">
        <v>3.2305255288888057E-2</v>
      </c>
      <c r="D5" s="199">
        <v>2.5656856077149997E-2</v>
      </c>
      <c r="E5" s="199">
        <v>2.0477590687077746E-2</v>
      </c>
      <c r="F5" s="199">
        <v>2.5897941435871999E-2</v>
      </c>
      <c r="G5" s="199">
        <v>0</v>
      </c>
      <c r="H5" s="188">
        <v>2.4892289039865491E-2</v>
      </c>
    </row>
    <row r="6" spans="2:8" x14ac:dyDescent="0.25">
      <c r="B6" s="137" t="s">
        <v>106</v>
      </c>
      <c r="C6" s="199">
        <v>0.12491591633067362</v>
      </c>
      <c r="D6" s="199">
        <v>6.649031982903067E-2</v>
      </c>
      <c r="E6" s="199">
        <v>0.14210445335674102</v>
      </c>
      <c r="F6" s="199">
        <v>0.27680478762714272</v>
      </c>
      <c r="G6" s="199">
        <v>0.40901609350617163</v>
      </c>
      <c r="H6" s="188">
        <v>0.14036616562326898</v>
      </c>
    </row>
    <row r="7" spans="2:8" x14ac:dyDescent="0.25">
      <c r="B7" s="137" t="s">
        <v>107</v>
      </c>
      <c r="C7" s="199">
        <v>6.401134136578833E-2</v>
      </c>
      <c r="D7" s="199">
        <v>8.1344285990075094E-2</v>
      </c>
      <c r="E7" s="199">
        <v>0</v>
      </c>
      <c r="F7" s="199">
        <v>9.7326243123500005E-3</v>
      </c>
      <c r="G7" s="199">
        <v>0</v>
      </c>
      <c r="H7" s="188">
        <v>6.8793655862106479E-2</v>
      </c>
    </row>
    <row r="8" spans="2:8" x14ac:dyDescent="0.25">
      <c r="B8" s="137" t="s">
        <v>132</v>
      </c>
      <c r="C8" s="199">
        <v>2.9003559087744678E-2</v>
      </c>
      <c r="D8" s="199">
        <v>1.1951681509026936E-2</v>
      </c>
      <c r="E8" s="199">
        <v>2.238172166625E-2</v>
      </c>
      <c r="F8" s="199">
        <v>0</v>
      </c>
      <c r="G8" s="199">
        <v>8.2039760581346197E-2</v>
      </c>
      <c r="H8" s="188">
        <v>3.1072887742516968E-2</v>
      </c>
    </row>
    <row r="9" spans="2:8" x14ac:dyDescent="0.25">
      <c r="B9" s="137" t="s">
        <v>108</v>
      </c>
      <c r="C9" s="199">
        <v>6.5874661736464252E-2</v>
      </c>
      <c r="D9" s="199">
        <v>1.3239935242587155E-2</v>
      </c>
      <c r="E9" s="199">
        <v>6.7378152115458737E-2</v>
      </c>
      <c r="F9" s="199">
        <v>4.8444664317694147E-2</v>
      </c>
      <c r="G9" s="199">
        <v>0.34529523552671748</v>
      </c>
      <c r="H9" s="188">
        <v>6.8256842807260035E-2</v>
      </c>
    </row>
    <row r="10" spans="2:8" x14ac:dyDescent="0.25">
      <c r="B10" s="137" t="s">
        <v>109</v>
      </c>
      <c r="C10" s="199">
        <v>5.5823563336789991E-2</v>
      </c>
      <c r="D10" s="199">
        <v>4.9979238849009996E-2</v>
      </c>
      <c r="E10" s="199">
        <v>3.8753585478787246E-2</v>
      </c>
      <c r="F10" s="199">
        <v>3.6519344738549592E-2</v>
      </c>
      <c r="G10" s="199">
        <v>6.998386113778278E-2</v>
      </c>
      <c r="H10" s="188">
        <v>5.5223926413636326E-2</v>
      </c>
    </row>
    <row r="11" spans="2:8" x14ac:dyDescent="0.25">
      <c r="B11" s="137" t="s">
        <v>110</v>
      </c>
      <c r="C11" s="199">
        <v>2.4129084685611795E-2</v>
      </c>
      <c r="D11" s="199">
        <v>3.9405875493070903E-2</v>
      </c>
      <c r="E11" s="199">
        <v>1.5854557366275973E-2</v>
      </c>
      <c r="F11" s="199">
        <v>9.8009218035719249E-3</v>
      </c>
      <c r="G11" s="199">
        <v>8.63766140934107E-2</v>
      </c>
      <c r="H11" s="188">
        <v>2.5142187695847976E-2</v>
      </c>
    </row>
    <row r="12" spans="2:8" x14ac:dyDescent="0.25">
      <c r="B12" s="137" t="s">
        <v>111</v>
      </c>
      <c r="C12" s="199">
        <v>0.11362402152590881</v>
      </c>
      <c r="D12" s="199">
        <v>3.5139342339955804E-2</v>
      </c>
      <c r="E12" s="199">
        <v>7.067868115167808E-2</v>
      </c>
      <c r="F12" s="199">
        <v>6.2035873384991655E-2</v>
      </c>
      <c r="G12" s="199">
        <v>0.39246613284293635</v>
      </c>
      <c r="H12" s="188">
        <v>0.1134282940989272</v>
      </c>
    </row>
    <row r="13" spans="2:8" x14ac:dyDescent="0.25">
      <c r="B13" s="137" t="s">
        <v>112</v>
      </c>
      <c r="C13" s="199">
        <v>2.8006690143805565E-2</v>
      </c>
      <c r="D13" s="199">
        <v>8.9907478838987989E-2</v>
      </c>
      <c r="E13" s="199">
        <v>1.484953895167083E-2</v>
      </c>
      <c r="F13" s="199">
        <v>2.9210859588124582E-2</v>
      </c>
      <c r="G13" s="199">
        <v>6.1954911267469923E-2</v>
      </c>
      <c r="H13" s="188">
        <v>3.2561046603207987E-2</v>
      </c>
    </row>
    <row r="14" spans="2:8" x14ac:dyDescent="0.25">
      <c r="B14" s="137" t="s">
        <v>113</v>
      </c>
      <c r="C14" s="199">
        <v>3.7893202307072139E-2</v>
      </c>
      <c r="D14" s="199">
        <v>5.6405620531801648E-2</v>
      </c>
      <c r="E14" s="199">
        <v>3.2939920867311762E-2</v>
      </c>
      <c r="F14" s="199">
        <v>3.1938666807096026E-2</v>
      </c>
      <c r="G14" s="199">
        <v>5.4547666921221989E-2</v>
      </c>
      <c r="H14" s="188">
        <v>3.776705551401989E-2</v>
      </c>
    </row>
    <row r="15" spans="2:8" x14ac:dyDescent="0.25">
      <c r="B15" s="137" t="s">
        <v>122</v>
      </c>
      <c r="C15" s="199">
        <v>1.5419060566530592E-2</v>
      </c>
      <c r="D15" s="199">
        <v>0</v>
      </c>
      <c r="E15" s="199">
        <v>1.1542179525158331E-2</v>
      </c>
      <c r="F15" s="199">
        <v>1.9368669001933335E-3</v>
      </c>
      <c r="G15" s="199">
        <v>2.1473203889838227E-2</v>
      </c>
      <c r="H15" s="188">
        <v>1.5402551894058423E-2</v>
      </c>
    </row>
    <row r="16" spans="2:8" x14ac:dyDescent="0.25">
      <c r="B16" s="137" t="s">
        <v>153</v>
      </c>
      <c r="C16" s="199">
        <v>1.8961630227600682E-2</v>
      </c>
      <c r="D16" s="199">
        <v>1.0113561143361033E-2</v>
      </c>
      <c r="E16" s="199">
        <v>1.5433356278900003E-2</v>
      </c>
      <c r="F16" s="199">
        <v>2.0562201436364475E-2</v>
      </c>
      <c r="G16" s="199">
        <v>1.5302639798893505E-2</v>
      </c>
      <c r="H16" s="188">
        <v>1.844418002463204E-2</v>
      </c>
    </row>
    <row r="17" spans="2:8" x14ac:dyDescent="0.25">
      <c r="B17" s="137" t="s">
        <v>154</v>
      </c>
      <c r="C17" s="199">
        <v>4.1940730504269788E-2</v>
      </c>
      <c r="D17" s="199">
        <v>3.2518832104953745E-2</v>
      </c>
      <c r="E17" s="199">
        <v>0.10936194968295077</v>
      </c>
      <c r="F17" s="199">
        <v>7.8090074630496636E-2</v>
      </c>
      <c r="G17" s="199">
        <v>5.5697013153784163E-2</v>
      </c>
      <c r="H17" s="188">
        <v>4.7295289923752017E-2</v>
      </c>
    </row>
    <row r="18" spans="2:8" x14ac:dyDescent="0.25">
      <c r="B18" s="137" t="s">
        <v>155</v>
      </c>
      <c r="C18" s="199">
        <v>1.4035122505213523E-2</v>
      </c>
      <c r="D18" s="199">
        <v>4.3889735745563214E-2</v>
      </c>
      <c r="E18" s="199">
        <v>2.342342786473902E-2</v>
      </c>
      <c r="F18" s="199">
        <v>2.8457557906798787E-2</v>
      </c>
      <c r="G18" s="199">
        <v>8.7626998691522198E-2</v>
      </c>
      <c r="H18" s="188">
        <v>1.7016119691875678E-2</v>
      </c>
    </row>
    <row r="19" spans="2:8" x14ac:dyDescent="0.25">
      <c r="B19" s="137" t="s">
        <v>156</v>
      </c>
      <c r="C19" s="199">
        <v>0</v>
      </c>
      <c r="D19" s="199">
        <v>3.08985564975E-2</v>
      </c>
      <c r="E19" s="199">
        <v>0</v>
      </c>
      <c r="F19" s="199">
        <v>0</v>
      </c>
      <c r="G19" s="199">
        <v>0</v>
      </c>
      <c r="H19" s="188">
        <v>3.08985564975E-2</v>
      </c>
    </row>
    <row r="20" spans="2:8" x14ac:dyDescent="0.25">
      <c r="B20" s="137" t="s">
        <v>157</v>
      </c>
      <c r="C20" s="199">
        <v>2.5328957573406231E-2</v>
      </c>
      <c r="D20" s="199">
        <v>4.711639329523943E-2</v>
      </c>
      <c r="E20" s="199">
        <v>7.7473424989617484E-2</v>
      </c>
      <c r="F20" s="199">
        <v>4.6174309565625002E-2</v>
      </c>
      <c r="G20" s="199">
        <v>3.7655912663059815E-2</v>
      </c>
      <c r="H20" s="188">
        <v>2.7376904263791947E-2</v>
      </c>
    </row>
    <row r="21" spans="2:8" x14ac:dyDescent="0.25">
      <c r="B21" s="137" t="s">
        <v>158</v>
      </c>
      <c r="C21" s="199">
        <v>1.5061772383017306E-2</v>
      </c>
      <c r="D21" s="199">
        <v>8.6104998672843824E-2</v>
      </c>
      <c r="E21" s="199">
        <v>3.7378518795992022E-2</v>
      </c>
      <c r="F21" s="199">
        <v>2.7225617222463926E-2</v>
      </c>
      <c r="G21" s="199">
        <v>0</v>
      </c>
      <c r="H21" s="188">
        <v>2.6120579281351215E-2</v>
      </c>
    </row>
    <row r="22" spans="2:8" x14ac:dyDescent="0.25">
      <c r="B22" s="137" t="s">
        <v>159</v>
      </c>
      <c r="C22" s="199">
        <v>2.1344941173671805E-2</v>
      </c>
      <c r="D22" s="199">
        <v>1.3024147180876001E-2</v>
      </c>
      <c r="E22" s="199">
        <v>2.3795038657099893E-2</v>
      </c>
      <c r="F22" s="199">
        <v>3.4927564176692322E-2</v>
      </c>
      <c r="G22" s="199">
        <v>6.743662185494631E-2</v>
      </c>
      <c r="H22" s="188">
        <v>2.2100594118148804E-2</v>
      </c>
    </row>
    <row r="23" spans="2:8" x14ac:dyDescent="0.25">
      <c r="B23" s="137" t="s">
        <v>160</v>
      </c>
      <c r="C23" s="199">
        <v>1.6614438343596986E-2</v>
      </c>
      <c r="D23" s="199">
        <v>1.200443538813409E-2</v>
      </c>
      <c r="E23" s="199">
        <v>5.8483824780625002E-3</v>
      </c>
      <c r="F23" s="199">
        <v>1.2774886569945E-2</v>
      </c>
      <c r="G23" s="199">
        <v>0</v>
      </c>
      <c r="H23" s="188">
        <v>1.5341580898552429E-2</v>
      </c>
    </row>
    <row r="24" spans="2:8" x14ac:dyDescent="0.25">
      <c r="B24" s="137" t="s">
        <v>161</v>
      </c>
      <c r="C24" s="199">
        <v>0</v>
      </c>
      <c r="D24" s="199">
        <v>5.1474715638571431E-3</v>
      </c>
      <c r="E24" s="199">
        <v>0</v>
      </c>
      <c r="F24" s="199">
        <v>0</v>
      </c>
      <c r="G24" s="199">
        <v>0.30990524632352945</v>
      </c>
      <c r="H24" s="188">
        <v>0.11202971750328722</v>
      </c>
    </row>
    <row r="25" spans="2:8" x14ac:dyDescent="0.25">
      <c r="B25" s="137" t="s">
        <v>162</v>
      </c>
      <c r="C25" s="199">
        <v>8.7936308202199998E-3</v>
      </c>
      <c r="D25" s="199">
        <v>0</v>
      </c>
      <c r="E25" s="199">
        <v>0</v>
      </c>
      <c r="F25" s="199">
        <v>0</v>
      </c>
      <c r="G25" s="199">
        <v>0</v>
      </c>
      <c r="H25" s="188">
        <v>8.7936308202199998E-3</v>
      </c>
    </row>
    <row r="26" spans="2:8" x14ac:dyDescent="0.25">
      <c r="B26" s="137" t="s">
        <v>116</v>
      </c>
      <c r="C26" s="199">
        <v>0.1012724849365137</v>
      </c>
      <c r="D26" s="199">
        <v>1.7976799471551758E-2</v>
      </c>
      <c r="E26" s="199">
        <v>0.11666447644329354</v>
      </c>
      <c r="F26" s="199">
        <v>0.22086209303132334</v>
      </c>
      <c r="G26" s="199">
        <v>0.27524950669984272</v>
      </c>
      <c r="H26" s="188">
        <v>0.10283827024656322</v>
      </c>
    </row>
    <row r="27" spans="2:8" x14ac:dyDescent="0.25">
      <c r="B27" s="137" t="s">
        <v>124</v>
      </c>
      <c r="C27" s="199">
        <v>7.2259914075530424E-2</v>
      </c>
      <c r="D27" s="199">
        <v>5.3863465867243845E-2</v>
      </c>
      <c r="E27" s="199">
        <v>6.9641540386779277E-2</v>
      </c>
      <c r="F27" s="199">
        <v>8.9719737284786605E-2</v>
      </c>
      <c r="G27" s="199">
        <v>0.24298954250331387</v>
      </c>
      <c r="H27" s="188">
        <v>7.2651422012787056E-2</v>
      </c>
    </row>
    <row r="28" spans="2:8" x14ac:dyDescent="0.25">
      <c r="B28" s="137" t="s">
        <v>118</v>
      </c>
      <c r="C28" s="199">
        <v>0.11673876568070689</v>
      </c>
      <c r="D28" s="199">
        <v>5.2778114517634631E-2</v>
      </c>
      <c r="E28" s="199">
        <v>9.3154723283178545E-2</v>
      </c>
      <c r="F28" s="199">
        <v>7.9995673494891187E-2</v>
      </c>
      <c r="G28" s="199">
        <v>0.15488414875005932</v>
      </c>
      <c r="H28" s="188">
        <v>0.11643117270383578</v>
      </c>
    </row>
    <row r="29" spans="2:8" x14ac:dyDescent="0.25">
      <c r="B29" s="137" t="s">
        <v>163</v>
      </c>
      <c r="C29" s="199">
        <v>8.1893842652347407E-2</v>
      </c>
      <c r="D29" s="199">
        <v>0</v>
      </c>
      <c r="E29" s="199">
        <v>5.7162729255909102E-2</v>
      </c>
      <c r="F29" s="199">
        <v>1.1765340714380953E-2</v>
      </c>
      <c r="G29" s="199">
        <v>0.10490940678344957</v>
      </c>
      <c r="H29" s="188">
        <v>8.1738046853533877E-2</v>
      </c>
    </row>
    <row r="30" spans="2:8" x14ac:dyDescent="0.25">
      <c r="B30" s="137" t="s">
        <v>164</v>
      </c>
      <c r="C30" s="199">
        <v>3.2019389086846872E-2</v>
      </c>
      <c r="D30" s="199">
        <v>1.9212961442725739E-2</v>
      </c>
      <c r="E30" s="199">
        <v>0</v>
      </c>
      <c r="F30" s="199">
        <v>0</v>
      </c>
      <c r="G30" s="199">
        <v>0</v>
      </c>
      <c r="H30" s="188">
        <v>3.163299197224665E-2</v>
      </c>
    </row>
    <row r="31" spans="2:8" x14ac:dyDescent="0.25">
      <c r="B31" s="137" t="s">
        <v>165</v>
      </c>
      <c r="C31" s="199">
        <v>2.9456991131989029E-2</v>
      </c>
      <c r="D31" s="199">
        <v>5.4958656780898681E-2</v>
      </c>
      <c r="E31" s="199">
        <v>0.14161160802940156</v>
      </c>
      <c r="F31" s="199">
        <v>3.0410643474230951E-2</v>
      </c>
      <c r="G31" s="199">
        <v>0</v>
      </c>
      <c r="H31" s="188">
        <v>3.1910178752661771E-2</v>
      </c>
    </row>
    <row r="32" spans="2:8" x14ac:dyDescent="0.25">
      <c r="B32" s="137" t="s">
        <v>166</v>
      </c>
      <c r="C32" s="199">
        <v>0</v>
      </c>
      <c r="D32" s="199">
        <v>2.268667483076452E-2</v>
      </c>
      <c r="E32" s="199">
        <v>0</v>
      </c>
      <c r="F32" s="199">
        <v>7.0737983642297622E-2</v>
      </c>
      <c r="G32" s="199">
        <v>0</v>
      </c>
      <c r="H32" s="188">
        <v>5.2695238020475293E-2</v>
      </c>
    </row>
    <row r="33" spans="2:8" x14ac:dyDescent="0.25">
      <c r="B33" s="137" t="s">
        <v>119</v>
      </c>
      <c r="C33" s="199">
        <v>2.989365824851388E-2</v>
      </c>
      <c r="D33" s="199">
        <v>0</v>
      </c>
      <c r="E33" s="199">
        <v>4.0219327002448034E-2</v>
      </c>
      <c r="F33" s="199">
        <v>2.6545611796003007E-2</v>
      </c>
      <c r="G33" s="199">
        <v>4.7905247141354031E-2</v>
      </c>
      <c r="H33" s="188">
        <v>3.0535580629561038E-2</v>
      </c>
    </row>
    <row r="34" spans="2:8" x14ac:dyDescent="0.25">
      <c r="B34" s="137" t="s">
        <v>120</v>
      </c>
      <c r="C34" s="199">
        <v>3.823403764015134E-2</v>
      </c>
      <c r="D34" s="199">
        <v>0</v>
      </c>
      <c r="E34" s="199">
        <v>3.3064934470196559E-2</v>
      </c>
      <c r="F34" s="199">
        <v>3.0731526759249738E-2</v>
      </c>
      <c r="G34" s="199">
        <v>7.9475990845651961E-2</v>
      </c>
      <c r="H34" s="188">
        <v>3.8577429343144086E-2</v>
      </c>
    </row>
    <row r="35" spans="2:8" x14ac:dyDescent="0.25">
      <c r="B35" s="137" t="s">
        <v>167</v>
      </c>
      <c r="C35" s="199">
        <v>1.0896977149524777E-2</v>
      </c>
      <c r="D35" s="199">
        <v>0</v>
      </c>
      <c r="E35" s="199">
        <v>5.4087835631811479E-3</v>
      </c>
      <c r="F35" s="199">
        <v>4.599339433228729E-3</v>
      </c>
      <c r="G35" s="199">
        <v>3.4255221919715237E-2</v>
      </c>
      <c r="H35" s="188">
        <v>1.0762721380716546E-2</v>
      </c>
    </row>
    <row r="36" spans="2:8" x14ac:dyDescent="0.25">
      <c r="B36" s="137" t="s">
        <v>168</v>
      </c>
      <c r="C36" s="199">
        <v>5.9438680881777117E-2</v>
      </c>
      <c r="D36" s="199">
        <v>0</v>
      </c>
      <c r="E36" s="199">
        <v>1.8507642242902123E-2</v>
      </c>
      <c r="F36" s="199">
        <v>3.4775037046206339E-2</v>
      </c>
      <c r="G36" s="199">
        <v>2.5166348065766668E-2</v>
      </c>
      <c r="H36" s="188">
        <v>5.9362135314199309E-2</v>
      </c>
    </row>
    <row r="37" spans="2:8" x14ac:dyDescent="0.25">
      <c r="B37" s="137" t="s">
        <v>169</v>
      </c>
      <c r="C37" s="199">
        <v>0</v>
      </c>
      <c r="D37" s="199">
        <v>0.17660237556284433</v>
      </c>
      <c r="E37" s="199">
        <v>0</v>
      </c>
      <c r="F37" s="199">
        <v>0</v>
      </c>
      <c r="G37" s="199">
        <v>0</v>
      </c>
      <c r="H37" s="188">
        <v>0.17660237556284433</v>
      </c>
    </row>
    <row r="38" spans="2:8" x14ac:dyDescent="0.25">
      <c r="B38" s="137" t="s">
        <v>170</v>
      </c>
      <c r="C38" s="199">
        <v>4.9178460048769586E-2</v>
      </c>
      <c r="D38" s="199">
        <v>0</v>
      </c>
      <c r="E38" s="199">
        <v>0</v>
      </c>
      <c r="F38" s="199">
        <v>0</v>
      </c>
      <c r="G38" s="199">
        <v>0</v>
      </c>
      <c r="H38" s="188">
        <v>4.9178460048769586E-2</v>
      </c>
    </row>
    <row r="39" spans="2:8" x14ac:dyDescent="0.25">
      <c r="B39" s="137" t="s">
        <v>171</v>
      </c>
      <c r="C39" s="199">
        <v>4.920723312221674E-2</v>
      </c>
      <c r="D39" s="199">
        <v>4.0790883689803062E-2</v>
      </c>
      <c r="E39" s="199">
        <v>0</v>
      </c>
      <c r="F39" s="199">
        <v>0.25816199088904446</v>
      </c>
      <c r="G39" s="199">
        <v>0</v>
      </c>
      <c r="H39" s="188">
        <v>5.0805271752048346E-2</v>
      </c>
    </row>
    <row r="40" spans="2:8" x14ac:dyDescent="0.25">
      <c r="B40" s="137" t="s">
        <v>172</v>
      </c>
      <c r="C40" s="199">
        <v>2.3060837407103221</v>
      </c>
      <c r="D40" s="199">
        <v>1.0599846657478249</v>
      </c>
      <c r="E40" s="199">
        <v>2.4407610670243773</v>
      </c>
      <c r="F40" s="199">
        <v>1.5142441582317501</v>
      </c>
      <c r="G40" s="199">
        <v>9.1044020100229819</v>
      </c>
      <c r="H40" s="188">
        <v>3.3762113974330092</v>
      </c>
    </row>
    <row r="41" spans="2:8" x14ac:dyDescent="0.25">
      <c r="B41" s="137" t="s">
        <v>173</v>
      </c>
      <c r="C41" s="199">
        <v>8.4619242227039468E-2</v>
      </c>
      <c r="D41" s="199">
        <v>7.5112713713467075E-2</v>
      </c>
      <c r="E41" s="199">
        <v>6.3312636184999521E-2</v>
      </c>
      <c r="F41" s="199">
        <v>7.12657512463305E-2</v>
      </c>
      <c r="G41" s="199">
        <v>0.79500560678239229</v>
      </c>
      <c r="H41" s="188">
        <v>8.4033111816809294E-2</v>
      </c>
    </row>
    <row r="42" spans="2:8" x14ac:dyDescent="0.25">
      <c r="B42" s="98" t="s">
        <v>174</v>
      </c>
      <c r="C42" s="200">
        <v>0.12450452754950771</v>
      </c>
      <c r="D42" s="200">
        <v>9.5181325257905292E-2</v>
      </c>
      <c r="E42" s="200">
        <v>0.832083864180309</v>
      </c>
      <c r="F42" s="200">
        <v>0.90973142477274704</v>
      </c>
      <c r="G42" s="200">
        <v>2.5982514532479111</v>
      </c>
      <c r="H42" s="201">
        <v>0.14713716991563666</v>
      </c>
    </row>
    <row r="43" spans="2:8" x14ac:dyDescent="0.25">
      <c r="B43" s="202" t="s">
        <v>71</v>
      </c>
      <c r="C43" s="203"/>
      <c r="D43" s="203"/>
      <c r="E43" s="203"/>
      <c r="F43" s="203"/>
      <c r="G43" s="203"/>
      <c r="H43" s="2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topLeftCell="E1" workbookViewId="0">
      <selection activeCell="J32" sqref="J32"/>
    </sheetView>
  </sheetViews>
  <sheetFormatPr defaultRowHeight="15" x14ac:dyDescent="0.25"/>
  <sheetData>
    <row r="1" spans="2:18" x14ac:dyDescent="0.25">
      <c r="B1" s="27" t="s">
        <v>56</v>
      </c>
    </row>
    <row r="3" spans="2:18" ht="21" x14ac:dyDescent="0.25">
      <c r="B3" s="12"/>
      <c r="C3" s="13" t="s">
        <v>19</v>
      </c>
      <c r="D3" s="14" t="s">
        <v>20</v>
      </c>
      <c r="E3" s="15"/>
      <c r="F3" s="13" t="s">
        <v>19</v>
      </c>
      <c r="G3" s="14" t="s">
        <v>21</v>
      </c>
      <c r="H3" s="15"/>
      <c r="I3" s="13" t="s">
        <v>19</v>
      </c>
      <c r="J3" s="14" t="s">
        <v>22</v>
      </c>
      <c r="K3" s="15"/>
      <c r="L3" s="13" t="s">
        <v>19</v>
      </c>
      <c r="M3" s="14" t="s">
        <v>23</v>
      </c>
      <c r="N3" s="15"/>
      <c r="O3" s="13" t="s">
        <v>19</v>
      </c>
      <c r="P3" s="14" t="s">
        <v>24</v>
      </c>
      <c r="Q3" s="16"/>
      <c r="R3" s="16"/>
    </row>
    <row r="4" spans="2:18" x14ac:dyDescent="0.25">
      <c r="B4" s="17">
        <v>1</v>
      </c>
      <c r="C4" s="18" t="s">
        <v>25</v>
      </c>
      <c r="D4" s="19">
        <v>7.896083883638412E-2</v>
      </c>
      <c r="E4" s="17"/>
      <c r="F4" s="18" t="s">
        <v>26</v>
      </c>
      <c r="G4" s="19">
        <v>0.37749333615690961</v>
      </c>
      <c r="H4" s="17"/>
      <c r="I4" s="18" t="s">
        <v>27</v>
      </c>
      <c r="J4" s="19">
        <v>0.23291450140232131</v>
      </c>
      <c r="K4" s="17"/>
      <c r="L4" s="18" t="s">
        <v>28</v>
      </c>
      <c r="M4" s="19">
        <v>0.12073480049469028</v>
      </c>
      <c r="N4" s="17"/>
      <c r="O4" s="18" t="s">
        <v>29</v>
      </c>
      <c r="P4" s="19">
        <v>0.37012234882080636</v>
      </c>
      <c r="Q4" s="20"/>
      <c r="R4" s="20"/>
    </row>
    <row r="5" spans="2:18" x14ac:dyDescent="0.25">
      <c r="B5" s="17">
        <v>2</v>
      </c>
      <c r="C5" s="18" t="s">
        <v>27</v>
      </c>
      <c r="D5" s="19">
        <v>5.3943016803960714E-2</v>
      </c>
      <c r="E5" s="17"/>
      <c r="F5" s="18" t="s">
        <v>30</v>
      </c>
      <c r="G5" s="19">
        <v>0.3149405536107977</v>
      </c>
      <c r="H5" s="17"/>
      <c r="I5" s="18" t="s">
        <v>28</v>
      </c>
      <c r="J5" s="19">
        <v>8.7756074681926866E-2</v>
      </c>
      <c r="K5" s="17"/>
      <c r="L5" s="18" t="s">
        <v>31</v>
      </c>
      <c r="M5" s="19">
        <v>0.11488174791591026</v>
      </c>
      <c r="N5" s="17"/>
      <c r="O5" s="18" t="s">
        <v>25</v>
      </c>
      <c r="P5" s="19">
        <v>0.29889403564912931</v>
      </c>
      <c r="Q5" s="20"/>
      <c r="R5" s="20"/>
    </row>
    <row r="6" spans="2:18" x14ac:dyDescent="0.25">
      <c r="B6" s="17">
        <v>3</v>
      </c>
      <c r="C6" s="18" t="s">
        <v>29</v>
      </c>
      <c r="D6" s="19">
        <v>5.199982401262887E-2</v>
      </c>
      <c r="E6" s="17"/>
      <c r="F6" s="18" t="s">
        <v>32</v>
      </c>
      <c r="G6" s="19">
        <v>0.21797156576376017</v>
      </c>
      <c r="H6" s="17"/>
      <c r="I6" s="18" t="s">
        <v>33</v>
      </c>
      <c r="J6" s="19">
        <v>8.6567674825618626E-2</v>
      </c>
      <c r="K6" s="17"/>
      <c r="L6" s="18" t="s">
        <v>34</v>
      </c>
      <c r="M6" s="19">
        <v>0.11486105621646743</v>
      </c>
      <c r="N6" s="17"/>
      <c r="O6" s="18" t="s">
        <v>33</v>
      </c>
      <c r="P6" s="19">
        <v>0.22044476669876145</v>
      </c>
      <c r="Q6" s="20"/>
      <c r="R6" s="20"/>
    </row>
    <row r="7" spans="2:18" x14ac:dyDescent="0.25">
      <c r="B7" s="17">
        <v>4</v>
      </c>
      <c r="C7" s="18" t="s">
        <v>35</v>
      </c>
      <c r="D7" s="19">
        <v>4.6898386787037803E-2</v>
      </c>
      <c r="E7" s="17"/>
      <c r="F7" s="18" t="s">
        <v>36</v>
      </c>
      <c r="G7" s="19">
        <v>5.8594349363257435E-2</v>
      </c>
      <c r="H7" s="17"/>
      <c r="I7" s="18" t="s">
        <v>25</v>
      </c>
      <c r="J7" s="19">
        <v>7.9156004048282227E-2</v>
      </c>
      <c r="K7" s="17"/>
      <c r="L7" s="18" t="s">
        <v>37</v>
      </c>
      <c r="M7" s="19">
        <v>0.11155314977455616</v>
      </c>
      <c r="N7" s="17"/>
      <c r="O7" s="18" t="s">
        <v>38</v>
      </c>
      <c r="P7" s="19">
        <v>3.3086151458410359E-2</v>
      </c>
      <c r="Q7" s="20"/>
      <c r="R7" s="20"/>
    </row>
    <row r="8" spans="2:18" x14ac:dyDescent="0.25">
      <c r="B8" s="17">
        <v>5</v>
      </c>
      <c r="C8" s="18" t="s">
        <v>33</v>
      </c>
      <c r="D8" s="19">
        <v>4.5822601443250045E-2</v>
      </c>
      <c r="E8" s="17"/>
      <c r="F8" s="18" t="s">
        <v>38</v>
      </c>
      <c r="G8" s="19">
        <v>3.1000195105275016E-2</v>
      </c>
      <c r="H8" s="17"/>
      <c r="I8" s="18" t="s">
        <v>39</v>
      </c>
      <c r="J8" s="19">
        <v>4.9286080345919005E-2</v>
      </c>
      <c r="K8" s="17"/>
      <c r="L8" s="18" t="s">
        <v>27</v>
      </c>
      <c r="M8" s="19">
        <v>0.10961654708724011</v>
      </c>
      <c r="N8" s="17"/>
      <c r="O8" s="18" t="s">
        <v>36</v>
      </c>
      <c r="P8" s="19">
        <v>2.9135971549597503E-2</v>
      </c>
      <c r="Q8" s="20"/>
      <c r="R8" s="20"/>
    </row>
    <row r="9" spans="2:18" x14ac:dyDescent="0.25">
      <c r="B9" s="17">
        <v>6</v>
      </c>
      <c r="C9" s="18" t="s">
        <v>40</v>
      </c>
      <c r="D9" s="19">
        <v>4.2518338666088541E-2</v>
      </c>
      <c r="E9" s="17"/>
      <c r="F9" s="18" t="s">
        <v>25</v>
      </c>
      <c r="G9" s="21">
        <v>0</v>
      </c>
      <c r="H9" s="17"/>
      <c r="I9" s="18" t="s">
        <v>34</v>
      </c>
      <c r="J9" s="19">
        <v>4.8529285764062867E-2</v>
      </c>
      <c r="K9" s="17"/>
      <c r="L9" s="18" t="s">
        <v>25</v>
      </c>
      <c r="M9" s="19">
        <v>7.429282826506127E-2</v>
      </c>
      <c r="N9" s="17"/>
      <c r="O9" s="18" t="s">
        <v>40</v>
      </c>
      <c r="P9" s="19">
        <v>2.10740455045243E-2</v>
      </c>
      <c r="Q9" s="20"/>
      <c r="R9" s="20"/>
    </row>
    <row r="10" spans="2:18" x14ac:dyDescent="0.25">
      <c r="B10" s="17">
        <v>7</v>
      </c>
      <c r="C10" s="18" t="s">
        <v>41</v>
      </c>
      <c r="D10" s="19">
        <v>4.2386682319165578E-2</v>
      </c>
      <c r="E10" s="17"/>
      <c r="F10" s="18" t="s">
        <v>27</v>
      </c>
      <c r="G10" s="21">
        <v>0</v>
      </c>
      <c r="H10" s="17"/>
      <c r="I10" s="18" t="s">
        <v>42</v>
      </c>
      <c r="J10" s="19">
        <v>4.4272687723860754E-2</v>
      </c>
      <c r="K10" s="17"/>
      <c r="L10" s="18" t="s">
        <v>33</v>
      </c>
      <c r="M10" s="19">
        <v>6.7007411778889456E-2</v>
      </c>
      <c r="N10" s="17"/>
      <c r="O10" s="18" t="s">
        <v>26</v>
      </c>
      <c r="P10" s="19">
        <v>2.0687902277597085E-2</v>
      </c>
      <c r="Q10" s="20"/>
      <c r="R10" s="20"/>
    </row>
    <row r="11" spans="2:18" x14ac:dyDescent="0.25">
      <c r="B11" s="17">
        <v>8</v>
      </c>
      <c r="C11" s="18" t="s">
        <v>43</v>
      </c>
      <c r="D11" s="19">
        <v>4.0925957016845128E-2</v>
      </c>
      <c r="E11" s="17"/>
      <c r="F11" s="18" t="s">
        <v>29</v>
      </c>
      <c r="G11" s="21">
        <v>0</v>
      </c>
      <c r="H11" s="17"/>
      <c r="I11" s="18" t="s">
        <v>44</v>
      </c>
      <c r="J11" s="19">
        <v>4.1524428351548293E-2</v>
      </c>
      <c r="K11" s="17"/>
      <c r="L11" s="18" t="s">
        <v>29</v>
      </c>
      <c r="M11" s="19">
        <v>5.8891573287138579E-2</v>
      </c>
      <c r="N11" s="17"/>
      <c r="O11" s="18" t="s">
        <v>32</v>
      </c>
      <c r="P11" s="19">
        <v>6.5547780411738124E-3</v>
      </c>
      <c r="Q11" s="20"/>
      <c r="R11" s="20"/>
    </row>
    <row r="12" spans="2:18" x14ac:dyDescent="0.25">
      <c r="B12" s="17">
        <v>9</v>
      </c>
      <c r="C12" s="18" t="s">
        <v>45</v>
      </c>
      <c r="D12" s="19">
        <v>3.9786647700212563E-2</v>
      </c>
      <c r="E12" s="17"/>
      <c r="F12" s="18" t="s">
        <v>35</v>
      </c>
      <c r="G12" s="21">
        <v>0</v>
      </c>
      <c r="H12" s="17"/>
      <c r="I12" s="18" t="s">
        <v>46</v>
      </c>
      <c r="J12" s="19">
        <v>3.6332604627904511E-2</v>
      </c>
      <c r="K12" s="17"/>
      <c r="L12" s="18" t="s">
        <v>43</v>
      </c>
      <c r="M12" s="19">
        <v>4.9795619416919693E-2</v>
      </c>
      <c r="N12" s="17"/>
      <c r="O12" s="18" t="s">
        <v>28</v>
      </c>
      <c r="P12" s="21">
        <v>0</v>
      </c>
      <c r="Q12" s="20"/>
      <c r="R12" s="20"/>
    </row>
    <row r="13" spans="2:18" x14ac:dyDescent="0.25">
      <c r="B13" s="17">
        <v>10</v>
      </c>
      <c r="C13" s="18" t="s">
        <v>46</v>
      </c>
      <c r="D13" s="19">
        <v>3.7785238068165139E-2</v>
      </c>
      <c r="E13" s="17"/>
      <c r="F13" s="18" t="s">
        <v>33</v>
      </c>
      <c r="G13" s="21">
        <v>0</v>
      </c>
      <c r="H13" s="17"/>
      <c r="I13" s="18" t="s">
        <v>29</v>
      </c>
      <c r="J13" s="19">
        <v>3.133486518651827E-2</v>
      </c>
      <c r="K13" s="17"/>
      <c r="L13" s="18" t="s">
        <v>35</v>
      </c>
      <c r="M13" s="19">
        <v>4.5319026362796354E-2</v>
      </c>
      <c r="N13" s="17"/>
      <c r="O13" s="18" t="s">
        <v>31</v>
      </c>
      <c r="P13" s="21">
        <v>0</v>
      </c>
      <c r="Q13" s="20"/>
      <c r="R13" s="20"/>
    </row>
    <row r="14" spans="2:18" x14ac:dyDescent="0.25">
      <c r="B14" s="17">
        <v>11</v>
      </c>
      <c r="C14" s="18" t="s">
        <v>47</v>
      </c>
      <c r="D14" s="19">
        <v>3.7722988364665019E-2</v>
      </c>
      <c r="E14" s="17"/>
      <c r="F14" s="18" t="s">
        <v>40</v>
      </c>
      <c r="G14" s="21">
        <v>0</v>
      </c>
      <c r="H14" s="17"/>
      <c r="I14" s="18" t="s">
        <v>37</v>
      </c>
      <c r="J14" s="19">
        <v>3.1223796756280609E-2</v>
      </c>
      <c r="K14" s="17"/>
      <c r="L14" s="18" t="s">
        <v>48</v>
      </c>
      <c r="M14" s="19">
        <v>4.5276729641540128E-2</v>
      </c>
      <c r="N14" s="17"/>
      <c r="O14" s="18" t="s">
        <v>34</v>
      </c>
      <c r="P14" s="21">
        <v>0</v>
      </c>
      <c r="Q14" s="20"/>
      <c r="R14" s="20"/>
    </row>
    <row r="15" spans="2:18" x14ac:dyDescent="0.25">
      <c r="B15" s="17">
        <v>12</v>
      </c>
      <c r="C15" s="18" t="s">
        <v>44</v>
      </c>
      <c r="D15" s="19">
        <v>3.5757193578519496E-2</v>
      </c>
      <c r="E15" s="17"/>
      <c r="F15" s="18" t="s">
        <v>41</v>
      </c>
      <c r="G15" s="21">
        <v>0</v>
      </c>
      <c r="H15" s="17"/>
      <c r="I15" s="18" t="s">
        <v>43</v>
      </c>
      <c r="J15" s="19">
        <v>3.0856590697798912E-2</v>
      </c>
      <c r="K15" s="17"/>
      <c r="L15" s="18" t="s">
        <v>49</v>
      </c>
      <c r="M15" s="19">
        <v>2.6144317654040846E-2</v>
      </c>
      <c r="N15" s="17"/>
      <c r="O15" s="18" t="s">
        <v>37</v>
      </c>
      <c r="P15" s="21">
        <v>0</v>
      </c>
      <c r="Q15" s="20"/>
      <c r="R15" s="20"/>
    </row>
    <row r="16" spans="2:18" x14ac:dyDescent="0.25">
      <c r="B16" s="17">
        <v>13</v>
      </c>
      <c r="C16" s="18" t="s">
        <v>34</v>
      </c>
      <c r="D16" s="19">
        <v>3.5508992465631925E-2</v>
      </c>
      <c r="E16" s="17"/>
      <c r="F16" s="18" t="s">
        <v>43</v>
      </c>
      <c r="G16" s="21">
        <v>0</v>
      </c>
      <c r="H16" s="17"/>
      <c r="I16" s="18" t="s">
        <v>50</v>
      </c>
      <c r="J16" s="19">
        <v>3.0442967921010273E-2</v>
      </c>
      <c r="K16" s="17"/>
      <c r="L16" s="18" t="s">
        <v>39</v>
      </c>
      <c r="M16" s="19">
        <v>2.2123529510792397E-2</v>
      </c>
      <c r="N16" s="17"/>
      <c r="O16" s="18" t="s">
        <v>27</v>
      </c>
      <c r="P16" s="21">
        <v>0</v>
      </c>
      <c r="Q16" s="20"/>
      <c r="R16" s="20"/>
    </row>
    <row r="17" spans="2:18" x14ac:dyDescent="0.25">
      <c r="B17" s="17">
        <v>14</v>
      </c>
      <c r="C17" s="18" t="s">
        <v>39</v>
      </c>
      <c r="D17" s="19">
        <v>3.5098052268253764E-2</v>
      </c>
      <c r="E17" s="17"/>
      <c r="F17" s="18" t="s">
        <v>45</v>
      </c>
      <c r="G17" s="21">
        <v>0</v>
      </c>
      <c r="H17" s="17"/>
      <c r="I17" s="18" t="s">
        <v>47</v>
      </c>
      <c r="J17" s="19">
        <v>2.671473261955673E-2</v>
      </c>
      <c r="K17" s="17"/>
      <c r="L17" s="18" t="s">
        <v>50</v>
      </c>
      <c r="M17" s="19">
        <v>1.7105406620406497E-2</v>
      </c>
      <c r="N17" s="17"/>
      <c r="O17" s="18" t="s">
        <v>43</v>
      </c>
      <c r="P17" s="21">
        <v>0</v>
      </c>
      <c r="Q17" s="20"/>
      <c r="R17" s="20"/>
    </row>
    <row r="18" spans="2:18" x14ac:dyDescent="0.25">
      <c r="B18" s="17">
        <v>15</v>
      </c>
      <c r="C18" s="18" t="s">
        <v>49</v>
      </c>
      <c r="D18" s="19">
        <v>3.3672711285115141E-2</v>
      </c>
      <c r="E18" s="17"/>
      <c r="F18" s="18" t="s">
        <v>46</v>
      </c>
      <c r="G18" s="21">
        <v>0</v>
      </c>
      <c r="H18" s="17"/>
      <c r="I18" s="18" t="s">
        <v>51</v>
      </c>
      <c r="J18" s="19">
        <v>2.0434265239218718E-2</v>
      </c>
      <c r="K18" s="17"/>
      <c r="L18" s="18" t="s">
        <v>40</v>
      </c>
      <c r="M18" s="19">
        <v>8.5224110763469293E-3</v>
      </c>
      <c r="N18" s="17"/>
      <c r="O18" s="18" t="s">
        <v>35</v>
      </c>
      <c r="P18" s="21">
        <v>0</v>
      </c>
      <c r="Q18" s="20"/>
      <c r="R18" s="20"/>
    </row>
    <row r="19" spans="2:18" x14ac:dyDescent="0.25">
      <c r="B19" s="17">
        <v>16</v>
      </c>
      <c r="C19" s="18" t="s">
        <v>28</v>
      </c>
      <c r="D19" s="19">
        <v>3.3353865975281859E-2</v>
      </c>
      <c r="E19" s="17"/>
      <c r="F19" s="18" t="s">
        <v>47</v>
      </c>
      <c r="G19" s="21">
        <v>0</v>
      </c>
      <c r="H19" s="17"/>
      <c r="I19" s="18" t="s">
        <v>41</v>
      </c>
      <c r="J19" s="19">
        <v>1.6698229455711942E-2</v>
      </c>
      <c r="K19" s="17"/>
      <c r="L19" s="18" t="s">
        <v>47</v>
      </c>
      <c r="M19" s="19">
        <v>3.9964045441750334E-3</v>
      </c>
      <c r="N19" s="17"/>
      <c r="O19" s="18" t="s">
        <v>48</v>
      </c>
      <c r="P19" s="21">
        <v>0</v>
      </c>
      <c r="Q19" s="20"/>
      <c r="R19" s="20"/>
    </row>
    <row r="20" spans="2:18" x14ac:dyDescent="0.25">
      <c r="B20" s="17">
        <v>17</v>
      </c>
      <c r="C20" s="18" t="s">
        <v>38</v>
      </c>
      <c r="D20" s="19">
        <v>3.3142745291969464E-2</v>
      </c>
      <c r="E20" s="17"/>
      <c r="F20" s="18" t="s">
        <v>44</v>
      </c>
      <c r="G20" s="21">
        <v>0</v>
      </c>
      <c r="H20" s="17"/>
      <c r="I20" s="18" t="s">
        <v>38</v>
      </c>
      <c r="J20" s="19">
        <v>1.3937786985997054E-2</v>
      </c>
      <c r="K20" s="17"/>
      <c r="L20" s="18" t="s">
        <v>44</v>
      </c>
      <c r="M20" s="19">
        <v>3.2407464881601521E-3</v>
      </c>
      <c r="N20" s="17"/>
      <c r="O20" s="18" t="s">
        <v>49</v>
      </c>
      <c r="P20" s="21">
        <v>0</v>
      </c>
      <c r="Q20" s="20"/>
      <c r="R20" s="20"/>
    </row>
    <row r="21" spans="2:18" x14ac:dyDescent="0.25">
      <c r="B21" s="17">
        <v>18</v>
      </c>
      <c r="C21" s="18" t="s">
        <v>36</v>
      </c>
      <c r="D21" s="19">
        <v>3.2387065410158553E-2</v>
      </c>
      <c r="E21" s="17"/>
      <c r="F21" s="18" t="s">
        <v>34</v>
      </c>
      <c r="G21" s="21">
        <v>0</v>
      </c>
      <c r="H21" s="17"/>
      <c r="I21" s="18" t="s">
        <v>31</v>
      </c>
      <c r="J21" s="19">
        <v>1.1812798638375666E-2</v>
      </c>
      <c r="K21" s="17"/>
      <c r="L21" s="18" t="s">
        <v>38</v>
      </c>
      <c r="M21" s="19">
        <v>2.8686850242875682E-3</v>
      </c>
      <c r="N21" s="17"/>
      <c r="O21" s="18" t="s">
        <v>39</v>
      </c>
      <c r="P21" s="21">
        <v>0</v>
      </c>
      <c r="Q21" s="20"/>
      <c r="R21" s="20"/>
    </row>
    <row r="22" spans="2:18" x14ac:dyDescent="0.25">
      <c r="B22" s="17">
        <v>19</v>
      </c>
      <c r="C22" s="18" t="s">
        <v>48</v>
      </c>
      <c r="D22" s="19">
        <v>3.2267402008108403E-2</v>
      </c>
      <c r="E22" s="17"/>
      <c r="F22" s="18" t="s">
        <v>39</v>
      </c>
      <c r="G22" s="21">
        <v>0</v>
      </c>
      <c r="H22" s="17"/>
      <c r="I22" s="18" t="s">
        <v>49</v>
      </c>
      <c r="J22" s="19">
        <v>1.1668248006595296E-2</v>
      </c>
      <c r="K22" s="17"/>
      <c r="L22" s="18" t="s">
        <v>46</v>
      </c>
      <c r="M22" s="19">
        <v>1.6366315405419935E-3</v>
      </c>
      <c r="N22" s="17"/>
      <c r="O22" s="18" t="s">
        <v>50</v>
      </c>
      <c r="P22" s="21">
        <v>0</v>
      </c>
      <c r="Q22" s="20"/>
      <c r="R22" s="20"/>
    </row>
    <row r="23" spans="2:18" x14ac:dyDescent="0.25">
      <c r="B23" s="17">
        <v>20</v>
      </c>
      <c r="C23" s="18" t="s">
        <v>42</v>
      </c>
      <c r="D23" s="19">
        <v>3.1682146464146389E-2</v>
      </c>
      <c r="E23" s="17"/>
      <c r="F23" s="18" t="s">
        <v>49</v>
      </c>
      <c r="G23" s="21">
        <v>0</v>
      </c>
      <c r="H23" s="17"/>
      <c r="I23" s="18" t="s">
        <v>45</v>
      </c>
      <c r="J23" s="19">
        <v>1.1548026233026846E-2</v>
      </c>
      <c r="K23" s="17"/>
      <c r="L23" s="18" t="s">
        <v>45</v>
      </c>
      <c r="M23" s="19">
        <v>1.0891130914032741E-3</v>
      </c>
      <c r="N23" s="17"/>
      <c r="O23" s="18" t="s">
        <v>47</v>
      </c>
      <c r="P23" s="21">
        <v>0</v>
      </c>
      <c r="Q23" s="20"/>
      <c r="R23" s="20"/>
    </row>
    <row r="24" spans="2:18" x14ac:dyDescent="0.25">
      <c r="B24" s="17">
        <v>21</v>
      </c>
      <c r="C24" s="18" t="s">
        <v>52</v>
      </c>
      <c r="D24" s="19">
        <v>3.0087657836710809E-2</v>
      </c>
      <c r="E24" s="17"/>
      <c r="F24" s="18" t="s">
        <v>28</v>
      </c>
      <c r="G24" s="21">
        <v>0</v>
      </c>
      <c r="H24" s="17"/>
      <c r="I24" s="18" t="s">
        <v>52</v>
      </c>
      <c r="J24" s="19">
        <v>1.0967687236723417E-2</v>
      </c>
      <c r="K24" s="17"/>
      <c r="L24" s="18" t="s">
        <v>51</v>
      </c>
      <c r="M24" s="19">
        <v>1.0422642086354067E-3</v>
      </c>
      <c r="N24" s="17"/>
      <c r="O24" s="18" t="s">
        <v>44</v>
      </c>
      <c r="P24" s="21">
        <v>0</v>
      </c>
      <c r="Q24" s="20"/>
      <c r="R24" s="20"/>
    </row>
    <row r="25" spans="2:18" x14ac:dyDescent="0.25">
      <c r="B25" s="17">
        <v>22</v>
      </c>
      <c r="C25" s="18" t="s">
        <v>51</v>
      </c>
      <c r="D25" s="19">
        <v>2.8342046907905961E-2</v>
      </c>
      <c r="E25" s="17"/>
      <c r="F25" s="18" t="s">
        <v>48</v>
      </c>
      <c r="G25" s="21">
        <v>0</v>
      </c>
      <c r="H25" s="17"/>
      <c r="I25" s="18" t="s">
        <v>48</v>
      </c>
      <c r="J25" s="19">
        <v>9.8826841654242915E-3</v>
      </c>
      <c r="K25" s="17"/>
      <c r="L25" s="18" t="s">
        <v>26</v>
      </c>
      <c r="M25" s="21">
        <v>0</v>
      </c>
      <c r="N25" s="17"/>
      <c r="O25" s="18" t="s">
        <v>46</v>
      </c>
      <c r="P25" s="21">
        <v>0</v>
      </c>
      <c r="Q25" s="20"/>
      <c r="R25" s="20"/>
    </row>
    <row r="26" spans="2:18" x14ac:dyDescent="0.25">
      <c r="B26" s="17">
        <v>23</v>
      </c>
      <c r="C26" s="18" t="s">
        <v>31</v>
      </c>
      <c r="D26" s="19">
        <v>2.7883319195665304E-2</v>
      </c>
      <c r="E26" s="17"/>
      <c r="F26" s="18" t="s">
        <v>42</v>
      </c>
      <c r="G26" s="21">
        <v>0</v>
      </c>
      <c r="H26" s="17"/>
      <c r="I26" s="18" t="s">
        <v>26</v>
      </c>
      <c r="J26" s="19">
        <v>8.683202924860153E-3</v>
      </c>
      <c r="K26" s="17"/>
      <c r="L26" s="18" t="s">
        <v>30</v>
      </c>
      <c r="M26" s="21">
        <v>0</v>
      </c>
      <c r="N26" s="17"/>
      <c r="O26" s="18" t="s">
        <v>45</v>
      </c>
      <c r="P26" s="21">
        <v>0</v>
      </c>
      <c r="Q26" s="20"/>
      <c r="R26" s="20"/>
    </row>
    <row r="27" spans="2:18" x14ac:dyDescent="0.25">
      <c r="B27" s="17">
        <v>24</v>
      </c>
      <c r="C27" s="18" t="s">
        <v>37</v>
      </c>
      <c r="D27" s="19">
        <v>2.7454132320526851E-2</v>
      </c>
      <c r="E27" s="17"/>
      <c r="F27" s="18" t="s">
        <v>52</v>
      </c>
      <c r="G27" s="21">
        <v>0</v>
      </c>
      <c r="H27" s="17"/>
      <c r="I27" s="18" t="s">
        <v>30</v>
      </c>
      <c r="J27" s="19">
        <v>8.3282514880660616E-3</v>
      </c>
      <c r="K27" s="17"/>
      <c r="L27" s="18" t="s">
        <v>32</v>
      </c>
      <c r="M27" s="21">
        <v>0</v>
      </c>
      <c r="N27" s="17"/>
      <c r="O27" s="18" t="s">
        <v>51</v>
      </c>
      <c r="P27" s="21">
        <v>0</v>
      </c>
      <c r="Q27" s="20"/>
      <c r="R27" s="20"/>
    </row>
    <row r="28" spans="2:18" x14ac:dyDescent="0.25">
      <c r="B28" s="17">
        <v>25</v>
      </c>
      <c r="C28" s="18" t="s">
        <v>50</v>
      </c>
      <c r="D28" s="19">
        <v>1.776269245359062E-2</v>
      </c>
      <c r="E28" s="17"/>
      <c r="F28" s="18" t="s">
        <v>51</v>
      </c>
      <c r="G28" s="21">
        <v>0</v>
      </c>
      <c r="H28" s="17"/>
      <c r="I28" s="18" t="s">
        <v>36</v>
      </c>
      <c r="J28" s="19">
        <v>7.5592720445756927E-3</v>
      </c>
      <c r="K28" s="17"/>
      <c r="L28" s="18" t="s">
        <v>36</v>
      </c>
      <c r="M28" s="21">
        <v>0</v>
      </c>
      <c r="N28" s="17"/>
      <c r="O28" s="18" t="s">
        <v>30</v>
      </c>
      <c r="P28" s="21">
        <v>0</v>
      </c>
      <c r="Q28" s="20"/>
      <c r="R28" s="20"/>
    </row>
    <row r="29" spans="2:18" x14ac:dyDescent="0.25">
      <c r="B29" s="17">
        <v>26</v>
      </c>
      <c r="C29" s="18" t="s">
        <v>26</v>
      </c>
      <c r="D29" s="19">
        <v>1.297921446441833E-2</v>
      </c>
      <c r="E29" s="17"/>
      <c r="F29" s="18" t="s">
        <v>31</v>
      </c>
      <c r="G29" s="21">
        <v>0</v>
      </c>
      <c r="H29" s="17"/>
      <c r="I29" s="18" t="s">
        <v>40</v>
      </c>
      <c r="J29" s="19">
        <v>4.5990610607273856E-3</v>
      </c>
      <c r="K29" s="17"/>
      <c r="L29" s="18" t="s">
        <v>42</v>
      </c>
      <c r="M29" s="21">
        <v>0</v>
      </c>
      <c r="N29" s="17"/>
      <c r="O29" s="18" t="s">
        <v>42</v>
      </c>
      <c r="P29" s="21">
        <v>0</v>
      </c>
      <c r="Q29" s="20"/>
      <c r="R29" s="20"/>
    </row>
    <row r="30" spans="2:18" x14ac:dyDescent="0.25">
      <c r="B30" s="17">
        <v>27</v>
      </c>
      <c r="C30" s="18" t="s">
        <v>30</v>
      </c>
      <c r="D30" s="19">
        <v>1.2413136606364922E-2</v>
      </c>
      <c r="E30" s="17"/>
      <c r="F30" s="18" t="s">
        <v>37</v>
      </c>
      <c r="G30" s="21">
        <v>0</v>
      </c>
      <c r="H30" s="17"/>
      <c r="I30" s="18" t="s">
        <v>53</v>
      </c>
      <c r="J30" s="19">
        <v>2.4075133825510165E-3</v>
      </c>
      <c r="K30" s="17"/>
      <c r="L30" s="18" t="s">
        <v>41</v>
      </c>
      <c r="M30" s="21">
        <v>0</v>
      </c>
      <c r="N30" s="17"/>
      <c r="O30" s="18" t="s">
        <v>41</v>
      </c>
      <c r="P30" s="21">
        <v>0</v>
      </c>
      <c r="Q30" s="20"/>
      <c r="R30" s="20"/>
    </row>
    <row r="31" spans="2:18" x14ac:dyDescent="0.25">
      <c r="B31" s="17">
        <v>28</v>
      </c>
      <c r="C31" s="18" t="s">
        <v>32</v>
      </c>
      <c r="D31" s="19">
        <v>1.0678572897285509E-2</v>
      </c>
      <c r="E31" s="17"/>
      <c r="F31" s="18" t="s">
        <v>50</v>
      </c>
      <c r="G31" s="21">
        <v>0</v>
      </c>
      <c r="H31" s="17"/>
      <c r="I31" s="18" t="s">
        <v>54</v>
      </c>
      <c r="J31" s="19">
        <v>1.7336232471892607E-3</v>
      </c>
      <c r="K31" s="17"/>
      <c r="L31" s="18" t="s">
        <v>52</v>
      </c>
      <c r="M31" s="21">
        <v>0</v>
      </c>
      <c r="N31" s="17"/>
      <c r="O31" s="18" t="s">
        <v>52</v>
      </c>
      <c r="P31" s="21">
        <v>0</v>
      </c>
      <c r="Q31" s="20"/>
      <c r="R31" s="20"/>
    </row>
    <row r="32" spans="2:18" x14ac:dyDescent="0.25">
      <c r="B32" s="17">
        <v>29</v>
      </c>
      <c r="C32" s="18" t="s">
        <v>53</v>
      </c>
      <c r="D32" s="19">
        <v>6.2466304472434623E-3</v>
      </c>
      <c r="E32" s="17"/>
      <c r="F32" s="18" t="s">
        <v>53</v>
      </c>
      <c r="G32" s="21">
        <v>0</v>
      </c>
      <c r="H32" s="17"/>
      <c r="I32" s="18" t="s">
        <v>35</v>
      </c>
      <c r="J32" s="19">
        <v>1.4303455316753415E-3</v>
      </c>
      <c r="K32" s="17"/>
      <c r="L32" s="18" t="s">
        <v>53</v>
      </c>
      <c r="M32" s="21">
        <v>0</v>
      </c>
      <c r="N32" s="17"/>
      <c r="O32" s="18" t="s">
        <v>53</v>
      </c>
      <c r="P32" s="21">
        <v>0</v>
      </c>
      <c r="Q32" s="20"/>
      <c r="R32" s="20"/>
    </row>
    <row r="33" spans="2:18" x14ac:dyDescent="0.25">
      <c r="B33" s="17">
        <v>30</v>
      </c>
      <c r="C33" s="22" t="s">
        <v>54</v>
      </c>
      <c r="D33" s="23">
        <v>4.5319021046996933E-3</v>
      </c>
      <c r="E33" s="17"/>
      <c r="F33" s="22" t="s">
        <v>54</v>
      </c>
      <c r="G33" s="24">
        <v>0</v>
      </c>
      <c r="H33" s="17"/>
      <c r="I33" s="22" t="s">
        <v>32</v>
      </c>
      <c r="J33" s="23">
        <v>1.3967094066724682E-3</v>
      </c>
      <c r="K33" s="17"/>
      <c r="L33" s="22" t="s">
        <v>54</v>
      </c>
      <c r="M33" s="24">
        <v>0</v>
      </c>
      <c r="N33" s="17"/>
      <c r="O33" s="22" t="s">
        <v>54</v>
      </c>
      <c r="P33" s="24">
        <v>0</v>
      </c>
      <c r="Q33" s="20"/>
      <c r="R33" s="20"/>
    </row>
    <row r="34" spans="2:18" x14ac:dyDescent="0.25">
      <c r="B34" s="17"/>
      <c r="C34" s="25" t="s">
        <v>55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6"/>
      <c r="Q34" s="20"/>
      <c r="R34" s="20"/>
    </row>
    <row r="35" spans="2:18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0"/>
      <c r="R35" s="2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workbookViewId="0">
      <selection activeCell="B1" sqref="B1"/>
    </sheetView>
  </sheetViews>
  <sheetFormatPr defaultRowHeight="15" x14ac:dyDescent="0.25"/>
  <cols>
    <col min="3" max="3" width="11.5703125" bestFit="1" customWidth="1"/>
    <col min="6" max="6" width="11.5703125" bestFit="1" customWidth="1"/>
  </cols>
  <sheetData>
    <row r="1" spans="2:6" ht="15.75" x14ac:dyDescent="0.25">
      <c r="B1" s="145" t="s">
        <v>208</v>
      </c>
    </row>
    <row r="3" spans="2:6" ht="15.75" thickBot="1" x14ac:dyDescent="0.3">
      <c r="B3" s="204" t="s">
        <v>176</v>
      </c>
      <c r="C3" s="205" t="s">
        <v>152</v>
      </c>
      <c r="D3" s="206"/>
      <c r="E3" s="204" t="s">
        <v>176</v>
      </c>
      <c r="F3" s="205" t="s">
        <v>152</v>
      </c>
    </row>
    <row r="4" spans="2:6" x14ac:dyDescent="0.25">
      <c r="B4" s="207" t="s">
        <v>104</v>
      </c>
      <c r="C4" s="188">
        <v>14.747750495958069</v>
      </c>
      <c r="D4" s="206"/>
      <c r="E4" s="207" t="s">
        <v>177</v>
      </c>
      <c r="F4" s="188">
        <v>0.53723194614444447</v>
      </c>
    </row>
    <row r="5" spans="2:6" x14ac:dyDescent="0.25">
      <c r="B5" s="207" t="s">
        <v>105</v>
      </c>
      <c r="C5" s="188">
        <v>77.867297885665209</v>
      </c>
      <c r="D5" s="206"/>
      <c r="E5" s="207" t="s">
        <v>178</v>
      </c>
      <c r="F5" s="188">
        <v>11.256111011801169</v>
      </c>
    </row>
    <row r="6" spans="2:6" x14ac:dyDescent="0.25">
      <c r="B6" s="207" t="s">
        <v>106</v>
      </c>
      <c r="C6" s="188">
        <v>2.3237285589166667</v>
      </c>
      <c r="D6" s="206"/>
      <c r="E6" s="207" t="s">
        <v>179</v>
      </c>
      <c r="F6" s="188">
        <v>0.33767788500000001</v>
      </c>
    </row>
    <row r="7" spans="2:6" x14ac:dyDescent="0.25">
      <c r="B7" s="207" t="s">
        <v>107</v>
      </c>
      <c r="C7" s="188">
        <v>6.0683037339325816</v>
      </c>
      <c r="D7" s="206"/>
      <c r="E7" s="207" t="s">
        <v>180</v>
      </c>
      <c r="F7" s="188">
        <v>2.0219836698571432</v>
      </c>
    </row>
    <row r="8" spans="2:6" x14ac:dyDescent="0.25">
      <c r="B8" s="207" t="s">
        <v>108</v>
      </c>
      <c r="C8" s="188">
        <v>7.5947732272047235</v>
      </c>
      <c r="D8" s="206"/>
      <c r="E8" s="207" t="s">
        <v>181</v>
      </c>
      <c r="F8" s="188">
        <v>6.3915215751361867</v>
      </c>
    </row>
    <row r="9" spans="2:6" x14ac:dyDescent="0.25">
      <c r="B9" s="207" t="s">
        <v>109</v>
      </c>
      <c r="C9" s="188">
        <v>1.5668466075217902</v>
      </c>
      <c r="D9" s="206"/>
      <c r="E9" s="207" t="s">
        <v>182</v>
      </c>
      <c r="F9" s="188">
        <v>4.5116104274140154</v>
      </c>
    </row>
    <row r="10" spans="2:6" x14ac:dyDescent="0.25">
      <c r="B10" s="207" t="s">
        <v>110</v>
      </c>
      <c r="C10" s="188">
        <v>1.0502882389451136</v>
      </c>
      <c r="D10" s="206"/>
      <c r="E10" s="207" t="s">
        <v>183</v>
      </c>
      <c r="F10" s="188">
        <v>10.940207939</v>
      </c>
    </row>
    <row r="11" spans="2:6" x14ac:dyDescent="0.25">
      <c r="B11" s="207" t="s">
        <v>111</v>
      </c>
      <c r="C11" s="188">
        <v>2.2617421645869542</v>
      </c>
      <c r="D11" s="206"/>
      <c r="E11" s="207" t="s">
        <v>184</v>
      </c>
      <c r="F11" s="188">
        <v>3.1600877485685568</v>
      </c>
    </row>
    <row r="12" spans="2:6" x14ac:dyDescent="0.25">
      <c r="B12" s="207" t="s">
        <v>112</v>
      </c>
      <c r="C12" s="188">
        <v>2.8018815302045095</v>
      </c>
      <c r="D12" s="206"/>
      <c r="E12" s="207" t="s">
        <v>185</v>
      </c>
      <c r="F12" s="188">
        <v>2.0657382775341024</v>
      </c>
    </row>
    <row r="13" spans="2:6" x14ac:dyDescent="0.25">
      <c r="B13" s="207" t="s">
        <v>113</v>
      </c>
      <c r="C13" s="188">
        <v>2.2757229847612739</v>
      </c>
      <c r="D13" s="206"/>
      <c r="E13" s="207" t="s">
        <v>186</v>
      </c>
      <c r="F13" s="188">
        <v>0.28588367168131584</v>
      </c>
    </row>
    <row r="14" spans="2:6" x14ac:dyDescent="0.25">
      <c r="B14" s="207" t="s">
        <v>154</v>
      </c>
      <c r="C14" s="188">
        <v>2.724997970456108</v>
      </c>
      <c r="D14" s="206"/>
      <c r="E14" s="207" t="s">
        <v>187</v>
      </c>
      <c r="F14" s="188">
        <v>0.78047888631215279</v>
      </c>
    </row>
    <row r="15" spans="2:6" x14ac:dyDescent="0.25">
      <c r="B15" s="207" t="s">
        <v>155</v>
      </c>
      <c r="C15" s="188">
        <v>1.037552954963481</v>
      </c>
      <c r="D15" s="206"/>
      <c r="E15" s="207" t="s">
        <v>188</v>
      </c>
      <c r="F15" s="188">
        <v>3.3774214550213717</v>
      </c>
    </row>
    <row r="16" spans="2:6" x14ac:dyDescent="0.25">
      <c r="B16" s="207" t="s">
        <v>156</v>
      </c>
      <c r="C16" s="188">
        <v>9.5458072387500009E-2</v>
      </c>
      <c r="D16" s="206"/>
      <c r="E16" s="207" t="s">
        <v>189</v>
      </c>
      <c r="F16" s="188">
        <v>0.14217829029411766</v>
      </c>
    </row>
    <row r="17" spans="2:6" x14ac:dyDescent="0.25">
      <c r="B17" s="207" t="s">
        <v>157</v>
      </c>
      <c r="C17" s="188">
        <v>0.21599927279371939</v>
      </c>
      <c r="D17" s="206"/>
      <c r="E17" s="207" t="s">
        <v>190</v>
      </c>
      <c r="F17" s="188">
        <v>0.62069937333270075</v>
      </c>
    </row>
    <row r="18" spans="2:6" x14ac:dyDescent="0.25">
      <c r="B18" s="207" t="s">
        <v>158</v>
      </c>
      <c r="C18" s="188">
        <v>0.33395393759598213</v>
      </c>
      <c r="D18" s="206"/>
      <c r="E18" s="207" t="s">
        <v>191</v>
      </c>
      <c r="F18" s="188">
        <v>5.978317466</v>
      </c>
    </row>
    <row r="19" spans="2:6" x14ac:dyDescent="0.25">
      <c r="B19" s="207" t="s">
        <v>159</v>
      </c>
      <c r="C19" s="188">
        <v>0.56384152836007118</v>
      </c>
      <c r="D19" s="206"/>
      <c r="E19" s="207" t="s">
        <v>192</v>
      </c>
      <c r="F19" s="188">
        <v>9.9224672999999999E-2</v>
      </c>
    </row>
    <row r="20" spans="2:6" x14ac:dyDescent="0.25">
      <c r="B20" s="207" t="s">
        <v>116</v>
      </c>
      <c r="C20" s="188">
        <v>1.5664563269382596</v>
      </c>
      <c r="D20" s="206"/>
      <c r="E20" s="207" t="s">
        <v>193</v>
      </c>
      <c r="F20" s="188">
        <v>0.29050490100000004</v>
      </c>
    </row>
    <row r="21" spans="2:6" x14ac:dyDescent="0.25">
      <c r="B21" s="207" t="s">
        <v>124</v>
      </c>
      <c r="C21" s="188">
        <v>0.8963556150174431</v>
      </c>
      <c r="D21" s="206"/>
      <c r="E21" s="207" t="s">
        <v>194</v>
      </c>
      <c r="F21" s="188">
        <v>0.11412900246486481</v>
      </c>
    </row>
    <row r="22" spans="2:6" x14ac:dyDescent="0.25">
      <c r="B22" s="207" t="s">
        <v>118</v>
      </c>
      <c r="C22" s="188">
        <v>1.7907407619810722</v>
      </c>
      <c r="D22" s="206"/>
      <c r="E22" s="207" t="s">
        <v>195</v>
      </c>
      <c r="F22" s="188">
        <v>2.6097250719999998</v>
      </c>
    </row>
    <row r="23" spans="2:6" x14ac:dyDescent="0.25">
      <c r="B23" s="207" t="s">
        <v>163</v>
      </c>
      <c r="C23" s="188">
        <v>4.0444231380126938</v>
      </c>
      <c r="D23" s="206"/>
      <c r="E23" s="207" t="s">
        <v>196</v>
      </c>
      <c r="F23" s="208">
        <v>31.976514297684208</v>
      </c>
    </row>
    <row r="24" spans="2:6" x14ac:dyDescent="0.25">
      <c r="B24" s="207" t="s">
        <v>164</v>
      </c>
      <c r="C24" s="188">
        <v>5.5543508175388272</v>
      </c>
      <c r="D24" s="206"/>
      <c r="E24" s="207" t="s">
        <v>197</v>
      </c>
      <c r="F24" s="188">
        <v>0.36825541477777773</v>
      </c>
    </row>
    <row r="25" spans="2:6" x14ac:dyDescent="0.25">
      <c r="B25" s="207" t="s">
        <v>165</v>
      </c>
      <c r="C25" s="188">
        <v>1.3079987282499999</v>
      </c>
      <c r="D25" s="206"/>
      <c r="E25" s="207" t="s">
        <v>198</v>
      </c>
      <c r="F25" s="188">
        <v>48.868967206500002</v>
      </c>
    </row>
    <row r="26" spans="2:6" x14ac:dyDescent="0.25">
      <c r="B26" s="207" t="s">
        <v>166</v>
      </c>
      <c r="C26" s="188">
        <v>0.46144788357317923</v>
      </c>
      <c r="D26" s="206"/>
      <c r="E26" s="207" t="s">
        <v>199</v>
      </c>
      <c r="F26" s="188">
        <v>1.870617999</v>
      </c>
    </row>
    <row r="27" spans="2:6" x14ac:dyDescent="0.25">
      <c r="B27" s="207" t="s">
        <v>119</v>
      </c>
      <c r="C27" s="188">
        <v>6.9012253383546014</v>
      </c>
      <c r="D27" s="206"/>
      <c r="E27" s="207" t="s">
        <v>172</v>
      </c>
      <c r="F27" s="188">
        <v>36.793531639763103</v>
      </c>
    </row>
    <row r="28" spans="2:6" x14ac:dyDescent="0.25">
      <c r="B28" s="207" t="s">
        <v>120</v>
      </c>
      <c r="C28" s="188">
        <v>3.6771965549822623</v>
      </c>
      <c r="D28" s="206"/>
      <c r="E28" s="207" t="s">
        <v>173</v>
      </c>
      <c r="F28" s="188">
        <v>9.2477100536845622</v>
      </c>
    </row>
    <row r="29" spans="2:6" x14ac:dyDescent="0.25">
      <c r="B29" s="207" t="s">
        <v>167</v>
      </c>
      <c r="C29" s="188">
        <v>0.32371110749999998</v>
      </c>
      <c r="D29" s="206"/>
      <c r="E29" s="207" t="s">
        <v>174</v>
      </c>
      <c r="F29" s="188">
        <v>3.2868999197160478</v>
      </c>
    </row>
    <row r="30" spans="2:6" x14ac:dyDescent="0.25">
      <c r="B30" s="207" t="s">
        <v>200</v>
      </c>
      <c r="C30" s="188">
        <v>1.0448381609999999</v>
      </c>
      <c r="D30" s="206"/>
      <c r="E30" s="207" t="s">
        <v>115</v>
      </c>
      <c r="F30" s="188">
        <v>0.11731149617647058</v>
      </c>
    </row>
    <row r="31" spans="2:6" x14ac:dyDescent="0.25">
      <c r="B31" s="207" t="s">
        <v>168</v>
      </c>
      <c r="C31" s="188">
        <v>8.1000659450014822</v>
      </c>
      <c r="D31" s="206"/>
      <c r="E31" s="207" t="s">
        <v>160</v>
      </c>
      <c r="F31" s="188">
        <v>0.49627024300000006</v>
      </c>
    </row>
    <row r="32" spans="2:6" x14ac:dyDescent="0.25">
      <c r="B32" s="207" t="s">
        <v>169</v>
      </c>
      <c r="C32" s="188">
        <v>2.9333478049642858</v>
      </c>
      <c r="D32" s="206"/>
      <c r="E32" s="207" t="s">
        <v>170</v>
      </c>
      <c r="F32" s="188">
        <v>0.20333296200000001</v>
      </c>
    </row>
    <row r="33" spans="2:6" x14ac:dyDescent="0.25">
      <c r="B33" s="207" t="s">
        <v>201</v>
      </c>
      <c r="C33" s="188">
        <v>6.3972906374999999E-2</v>
      </c>
      <c r="D33" s="206"/>
      <c r="E33" s="207" t="s">
        <v>171</v>
      </c>
      <c r="F33" s="188">
        <v>1.5912483958200472</v>
      </c>
    </row>
    <row r="34" spans="2:6" x14ac:dyDescent="0.25">
      <c r="B34" s="207" t="s">
        <v>202</v>
      </c>
      <c r="C34" s="188">
        <v>0.1132514505379778</v>
      </c>
      <c r="D34" s="206"/>
      <c r="E34" s="209" t="s">
        <v>203</v>
      </c>
      <c r="F34" s="201">
        <v>42.846287772833335</v>
      </c>
    </row>
    <row r="35" spans="2:6" x14ac:dyDescent="0.25">
      <c r="B35" s="207" t="s">
        <v>204</v>
      </c>
      <c r="C35" s="188">
        <v>0.83208546878613732</v>
      </c>
      <c r="D35" s="206"/>
      <c r="E35" s="29"/>
      <c r="F35" s="29"/>
    </row>
    <row r="36" spans="2:6" x14ac:dyDescent="0.25">
      <c r="B36" s="207" t="s">
        <v>205</v>
      </c>
      <c r="C36" s="188">
        <v>0.97137917625886849</v>
      </c>
      <c r="D36" s="206"/>
      <c r="E36" s="29"/>
      <c r="F36" s="29"/>
    </row>
    <row r="37" spans="2:6" x14ac:dyDescent="0.25">
      <c r="B37" s="207" t="s">
        <v>206</v>
      </c>
      <c r="C37" s="188">
        <v>1.0369459062499999</v>
      </c>
      <c r="D37" s="206"/>
      <c r="E37" s="29"/>
      <c r="F37" s="29"/>
    </row>
    <row r="38" spans="2:6" x14ac:dyDescent="0.25">
      <c r="B38" s="209" t="s">
        <v>207</v>
      </c>
      <c r="C38" s="201">
        <v>0.18644149800000001</v>
      </c>
      <c r="D38" s="206"/>
      <c r="E38" s="29"/>
      <c r="F38" s="29"/>
    </row>
    <row r="39" spans="2:6" x14ac:dyDescent="0.25">
      <c r="B39" s="210" t="s">
        <v>71</v>
      </c>
      <c r="C39" s="206"/>
      <c r="D39" s="206"/>
      <c r="E39" s="29"/>
      <c r="F39" s="29"/>
    </row>
    <row r="40" spans="2:6" x14ac:dyDescent="0.25">
      <c r="B40" s="211"/>
      <c r="C40" s="211"/>
      <c r="D40" s="2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topLeftCell="A3" workbookViewId="0">
      <selection activeCell="B1" sqref="B1"/>
    </sheetView>
  </sheetViews>
  <sheetFormatPr defaultRowHeight="15" x14ac:dyDescent="0.25"/>
  <cols>
    <col min="2" max="2" width="22.5703125" customWidth="1"/>
    <col min="8" max="8" width="10" bestFit="1" customWidth="1"/>
  </cols>
  <sheetData>
    <row r="1" spans="2:9" ht="15.75" x14ac:dyDescent="0.25">
      <c r="B1" s="1" t="s">
        <v>211</v>
      </c>
    </row>
    <row r="3" spans="2:9" ht="15.75" thickBot="1" x14ac:dyDescent="0.3">
      <c r="B3" s="1238" t="s">
        <v>176</v>
      </c>
      <c r="C3" s="212"/>
      <c r="D3" s="212"/>
      <c r="E3" s="212" t="s">
        <v>61</v>
      </c>
      <c r="F3" s="212"/>
      <c r="G3" s="212"/>
      <c r="H3" s="213"/>
      <c r="I3" s="29"/>
    </row>
    <row r="4" spans="2:9" ht="15.75" thickBot="1" x14ac:dyDescent="0.3">
      <c r="B4" s="1239"/>
      <c r="C4" s="214">
        <v>1.1000000000000001</v>
      </c>
      <c r="D4" s="214">
        <v>1.2</v>
      </c>
      <c r="E4" s="214">
        <v>2.1</v>
      </c>
      <c r="F4" s="214">
        <v>2.2000000000000002</v>
      </c>
      <c r="G4" s="215" t="s">
        <v>13</v>
      </c>
      <c r="H4" s="216" t="s">
        <v>65</v>
      </c>
    </row>
    <row r="5" spans="2:9" x14ac:dyDescent="0.25">
      <c r="B5" s="217" t="s">
        <v>104</v>
      </c>
      <c r="C5" s="218">
        <v>1750.4053625363563</v>
      </c>
      <c r="D5" s="218">
        <v>818.50490228474234</v>
      </c>
      <c r="E5" s="218">
        <v>1843.4745376317362</v>
      </c>
      <c r="F5" s="218">
        <v>1897.2590153767474</v>
      </c>
      <c r="G5" s="218">
        <v>2584.0007218031515</v>
      </c>
      <c r="H5" s="219">
        <v>1758.2164939319771</v>
      </c>
    </row>
    <row r="6" spans="2:9" x14ac:dyDescent="0.25">
      <c r="B6" s="217" t="s">
        <v>105</v>
      </c>
      <c r="C6" s="218">
        <v>148.57269684990007</v>
      </c>
      <c r="D6" s="218">
        <v>0</v>
      </c>
      <c r="E6" s="218">
        <v>1716.7045161576505</v>
      </c>
      <c r="F6" s="218">
        <v>599.01791971441378</v>
      </c>
      <c r="G6" s="218">
        <v>0</v>
      </c>
      <c r="H6" s="219">
        <v>2900.5270950621716</v>
      </c>
    </row>
    <row r="7" spans="2:9" x14ac:dyDescent="0.25">
      <c r="B7" s="217" t="s">
        <v>106</v>
      </c>
      <c r="C7" s="218">
        <v>1171.3338374211341</v>
      </c>
      <c r="D7" s="218">
        <v>1183.7580840204989</v>
      </c>
      <c r="E7" s="218">
        <v>1429.9081683026075</v>
      </c>
      <c r="F7" s="218">
        <v>1672.5658179170455</v>
      </c>
      <c r="G7" s="218">
        <v>1728.8809874348531</v>
      </c>
      <c r="H7" s="219">
        <v>1322.717620564905</v>
      </c>
    </row>
    <row r="8" spans="2:9" x14ac:dyDescent="0.25">
      <c r="B8" s="217" t="s">
        <v>107</v>
      </c>
      <c r="C8" s="218">
        <v>436.57440501105748</v>
      </c>
      <c r="D8" s="218">
        <v>1674.4266872081121</v>
      </c>
      <c r="E8" s="218">
        <v>0</v>
      </c>
      <c r="F8" s="218">
        <v>0</v>
      </c>
      <c r="G8" s="218">
        <v>0</v>
      </c>
      <c r="H8" s="219">
        <v>849.80899555474787</v>
      </c>
    </row>
    <row r="9" spans="2:9" x14ac:dyDescent="0.25">
      <c r="B9" s="217" t="s">
        <v>132</v>
      </c>
      <c r="C9" s="218">
        <v>593.06543355898111</v>
      </c>
      <c r="D9" s="218">
        <v>0</v>
      </c>
      <c r="E9" s="218">
        <v>580.12732082433888</v>
      </c>
      <c r="F9" s="218">
        <v>1344.1015240264865</v>
      </c>
      <c r="G9" s="218">
        <v>470.28982113750465</v>
      </c>
      <c r="H9" s="219">
        <v>583.70367441582698</v>
      </c>
    </row>
    <row r="10" spans="2:9" x14ac:dyDescent="0.25">
      <c r="B10" s="217" t="s">
        <v>111</v>
      </c>
      <c r="C10" s="218">
        <v>1414.6086906380874</v>
      </c>
      <c r="D10" s="218">
        <v>0</v>
      </c>
      <c r="E10" s="218">
        <v>1029.8372981503833</v>
      </c>
      <c r="F10" s="218">
        <v>0</v>
      </c>
      <c r="G10" s="218">
        <v>1562.2251288272523</v>
      </c>
      <c r="H10" s="219">
        <v>1409.3477550715952</v>
      </c>
    </row>
    <row r="11" spans="2:9" x14ac:dyDescent="0.25">
      <c r="B11" s="217" t="s">
        <v>134</v>
      </c>
      <c r="C11" s="218">
        <v>7636.7034248619975</v>
      </c>
      <c r="D11" s="218">
        <v>4534.2467498502283</v>
      </c>
      <c r="E11" s="218">
        <v>10328.224180135874</v>
      </c>
      <c r="F11" s="218">
        <v>8286.6714099827095</v>
      </c>
      <c r="G11" s="218">
        <v>16419.980300526164</v>
      </c>
      <c r="H11" s="219">
        <v>7744.879481828264</v>
      </c>
    </row>
    <row r="12" spans="2:9" x14ac:dyDescent="0.25">
      <c r="B12" s="217" t="s">
        <v>135</v>
      </c>
      <c r="C12" s="218">
        <v>5145.9146522658466</v>
      </c>
      <c r="D12" s="218">
        <v>13223.353904801017</v>
      </c>
      <c r="E12" s="218">
        <v>2676.4606243341705</v>
      </c>
      <c r="F12" s="218">
        <v>4721.5366979981791</v>
      </c>
      <c r="G12" s="218">
        <v>3705.0153876833465</v>
      </c>
      <c r="H12" s="219">
        <v>6839.6319644065352</v>
      </c>
    </row>
    <row r="13" spans="2:9" x14ac:dyDescent="0.25">
      <c r="B13" s="217" t="s">
        <v>136</v>
      </c>
      <c r="C13" s="218">
        <v>4574.502894724711</v>
      </c>
      <c r="D13" s="218">
        <v>0</v>
      </c>
      <c r="E13" s="218">
        <v>5270.6386468171404</v>
      </c>
      <c r="F13" s="218">
        <v>2125.885014633579</v>
      </c>
      <c r="G13" s="218">
        <v>42892.66250166839</v>
      </c>
      <c r="H13" s="219">
        <v>4653.3282999147905</v>
      </c>
    </row>
    <row r="14" spans="2:9" x14ac:dyDescent="0.25">
      <c r="B14" s="217" t="s">
        <v>116</v>
      </c>
      <c r="C14" s="218">
        <v>3351.0209583315682</v>
      </c>
      <c r="D14" s="218">
        <v>0</v>
      </c>
      <c r="E14" s="218">
        <v>1326.3565137696182</v>
      </c>
      <c r="F14" s="218">
        <v>0</v>
      </c>
      <c r="G14" s="218">
        <v>2722.2277960922611</v>
      </c>
      <c r="H14" s="219">
        <v>3313.1535595964706</v>
      </c>
    </row>
    <row r="15" spans="2:9" x14ac:dyDescent="0.25">
      <c r="B15" s="217" t="s">
        <v>124</v>
      </c>
      <c r="C15" s="218">
        <v>2555.6871962550608</v>
      </c>
      <c r="D15" s="218">
        <v>0</v>
      </c>
      <c r="E15" s="218">
        <v>10957.621440304189</v>
      </c>
      <c r="F15" s="218">
        <v>4299.2150608262782</v>
      </c>
      <c r="G15" s="218">
        <v>7770.2513170185684</v>
      </c>
      <c r="H15" s="219">
        <v>2729.6318430813467</v>
      </c>
    </row>
    <row r="16" spans="2:9" x14ac:dyDescent="0.25">
      <c r="B16" s="217" t="s">
        <v>118</v>
      </c>
      <c r="C16" s="218">
        <v>3068.4162520365685</v>
      </c>
      <c r="D16" s="218">
        <v>0</v>
      </c>
      <c r="E16" s="218">
        <v>3250.9905102378098</v>
      </c>
      <c r="F16" s="218">
        <v>4032.9510118156213</v>
      </c>
      <c r="G16" s="218">
        <v>8424.707277385407</v>
      </c>
      <c r="H16" s="219">
        <v>3079.7222585053814</v>
      </c>
    </row>
    <row r="17" spans="2:8" x14ac:dyDescent="0.25">
      <c r="B17" s="217" t="s">
        <v>209</v>
      </c>
      <c r="C17" s="218">
        <v>864.92663360613403</v>
      </c>
      <c r="D17" s="218">
        <v>0</v>
      </c>
      <c r="E17" s="218">
        <v>548.4574018547961</v>
      </c>
      <c r="F17" s="218">
        <v>1060.5438049274726</v>
      </c>
      <c r="G17" s="218">
        <v>538.66004211339077</v>
      </c>
      <c r="H17" s="219">
        <v>835.17824064595106</v>
      </c>
    </row>
    <row r="18" spans="2:8" x14ac:dyDescent="0.25">
      <c r="B18" s="217" t="s">
        <v>210</v>
      </c>
      <c r="C18" s="218">
        <v>1067.1790890775856</v>
      </c>
      <c r="D18" s="218">
        <v>752.81615210882921</v>
      </c>
      <c r="E18" s="218">
        <v>1100.8147904863249</v>
      </c>
      <c r="F18" s="218">
        <v>1482.7394634741684</v>
      </c>
      <c r="G18" s="218">
        <v>0</v>
      </c>
      <c r="H18" s="219">
        <v>1046.4709530500411</v>
      </c>
    </row>
    <row r="19" spans="2:8" x14ac:dyDescent="0.25">
      <c r="B19" s="220" t="s">
        <v>110</v>
      </c>
      <c r="C19" s="218">
        <v>753.55053686884833</v>
      </c>
      <c r="D19" s="218">
        <v>502.31678138182855</v>
      </c>
      <c r="E19" s="218">
        <v>770.15125665237281</v>
      </c>
      <c r="F19" s="218">
        <v>0</v>
      </c>
      <c r="G19" s="218">
        <v>692.13047481292631</v>
      </c>
      <c r="H19" s="219">
        <v>729.0382470970867</v>
      </c>
    </row>
    <row r="20" spans="2:8" x14ac:dyDescent="0.25">
      <c r="B20" s="220" t="s">
        <v>140</v>
      </c>
      <c r="C20" s="218">
        <v>519.23530438292767</v>
      </c>
      <c r="D20" s="218">
        <v>0</v>
      </c>
      <c r="E20" s="218">
        <v>397.09379461328587</v>
      </c>
      <c r="F20" s="218">
        <v>531.01543678839869</v>
      </c>
      <c r="G20" s="218">
        <v>463.57850797648689</v>
      </c>
      <c r="H20" s="219">
        <v>507.75853773073254</v>
      </c>
    </row>
    <row r="21" spans="2:8" x14ac:dyDescent="0.25">
      <c r="B21" s="220" t="s">
        <v>119</v>
      </c>
      <c r="C21" s="218">
        <v>555.98949908474879</v>
      </c>
      <c r="D21" s="218">
        <v>0</v>
      </c>
      <c r="E21" s="218">
        <v>924.71070691797411</v>
      </c>
      <c r="F21" s="218">
        <v>489.50886876552863</v>
      </c>
      <c r="G21" s="218">
        <v>544.07871246745628</v>
      </c>
      <c r="H21" s="219">
        <v>593.11644030748323</v>
      </c>
    </row>
    <row r="22" spans="2:8" x14ac:dyDescent="0.25">
      <c r="B22" s="217" t="s">
        <v>142</v>
      </c>
      <c r="C22" s="218">
        <v>7406.1419760445824</v>
      </c>
      <c r="D22" s="218">
        <v>5758.7519491641515</v>
      </c>
      <c r="E22" s="218">
        <v>14250.19761518941</v>
      </c>
      <c r="F22" s="218">
        <v>14959.726529281204</v>
      </c>
      <c r="G22" s="218">
        <v>16896.905477461307</v>
      </c>
      <c r="H22" s="219">
        <v>8703.2218243342868</v>
      </c>
    </row>
    <row r="23" spans="2:8" x14ac:dyDescent="0.25">
      <c r="B23" s="221" t="s">
        <v>143</v>
      </c>
      <c r="C23" s="222">
        <v>4458.4388873196485</v>
      </c>
      <c r="D23" s="222">
        <v>3157.2056828740565</v>
      </c>
      <c r="E23" s="222">
        <v>0</v>
      </c>
      <c r="F23" s="222">
        <v>0</v>
      </c>
      <c r="G23" s="222">
        <v>0</v>
      </c>
      <c r="H23" s="223">
        <v>4150.0586353639819</v>
      </c>
    </row>
    <row r="24" spans="2:8" x14ac:dyDescent="0.25">
      <c r="B24" s="224" t="s">
        <v>71</v>
      </c>
      <c r="C24" s="225"/>
      <c r="D24" s="225"/>
      <c r="E24" s="225"/>
      <c r="F24" s="225"/>
      <c r="G24" s="225"/>
      <c r="H24" s="225"/>
    </row>
  </sheetData>
  <mergeCells count="1">
    <mergeCell ref="B3:B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opLeftCell="A22" workbookViewId="0">
      <selection activeCell="L8" sqref="L8"/>
    </sheetView>
  </sheetViews>
  <sheetFormatPr defaultRowHeight="15" x14ac:dyDescent="0.25"/>
  <cols>
    <col min="2" max="2" width="21.140625" customWidth="1"/>
    <col min="3" max="3" width="10.28515625" bestFit="1" customWidth="1"/>
    <col min="8" max="8" width="10.28515625" bestFit="1" customWidth="1"/>
    <col min="10" max="10" width="10.28515625" bestFit="1" customWidth="1"/>
  </cols>
  <sheetData>
    <row r="1" spans="2:12" ht="15.75" x14ac:dyDescent="0.25">
      <c r="B1" s="1" t="s">
        <v>214</v>
      </c>
    </row>
    <row r="3" spans="2:12" ht="26.25" thickBot="1" x14ac:dyDescent="0.3">
      <c r="B3" s="226"/>
      <c r="C3" s="1240" t="s">
        <v>60</v>
      </c>
      <c r="D3" s="1241"/>
      <c r="E3" s="1241"/>
      <c r="F3" s="1241"/>
      <c r="G3" s="1241"/>
      <c r="H3" s="1242"/>
      <c r="I3" s="227" t="s">
        <v>66</v>
      </c>
      <c r="J3" s="228" t="s">
        <v>212</v>
      </c>
      <c r="K3" s="229"/>
      <c r="L3" s="230"/>
    </row>
    <row r="4" spans="2:12" ht="15.75" thickBot="1" x14ac:dyDescent="0.3">
      <c r="B4" s="231" t="s">
        <v>213</v>
      </c>
      <c r="C4" s="232">
        <v>1.1000000000000001</v>
      </c>
      <c r="D4" s="232">
        <v>1.2</v>
      </c>
      <c r="E4" s="232">
        <v>2.1</v>
      </c>
      <c r="F4" s="232">
        <v>2.2000000000000002</v>
      </c>
      <c r="G4" s="233" t="s">
        <v>13</v>
      </c>
      <c r="H4" s="232" t="s">
        <v>129</v>
      </c>
      <c r="I4" s="232" t="s">
        <v>130</v>
      </c>
      <c r="J4" s="232" t="s">
        <v>62</v>
      </c>
      <c r="K4" s="234" t="s">
        <v>4</v>
      </c>
      <c r="L4" s="235"/>
    </row>
    <row r="5" spans="2:12" x14ac:dyDescent="0.25">
      <c r="B5" s="236" t="s">
        <v>131</v>
      </c>
      <c r="C5" s="237">
        <v>262649.06774071744</v>
      </c>
      <c r="D5" s="237">
        <v>12628.202563007622</v>
      </c>
      <c r="E5" s="237">
        <v>37036.725374714792</v>
      </c>
      <c r="F5" s="237">
        <v>6395.7825207158357</v>
      </c>
      <c r="G5" s="237">
        <v>23978.736235165507</v>
      </c>
      <c r="H5" s="237">
        <v>342688.51443432114</v>
      </c>
      <c r="I5" s="238">
        <v>60059.185998207657</v>
      </c>
      <c r="J5" s="237">
        <v>402747.70043252886</v>
      </c>
      <c r="K5" s="239">
        <v>11.031767183124289</v>
      </c>
      <c r="L5" s="235"/>
    </row>
    <row r="6" spans="2:12" x14ac:dyDescent="0.25">
      <c r="B6" s="240" t="s">
        <v>104</v>
      </c>
      <c r="C6" s="241">
        <v>232582.87323239294</v>
      </c>
      <c r="D6" s="241">
        <v>7011.5369836823675</v>
      </c>
      <c r="E6" s="241">
        <v>34163.612030320233</v>
      </c>
      <c r="F6" s="241">
        <v>4971.5243953340469</v>
      </c>
      <c r="G6" s="241">
        <v>9852.469878112317</v>
      </c>
      <c r="H6" s="241">
        <v>288582.01651984191</v>
      </c>
      <c r="I6" s="242">
        <v>11747.740011509562</v>
      </c>
      <c r="J6" s="241">
        <v>300329.75653135148</v>
      </c>
      <c r="K6" s="243">
        <v>8.2264106006318869</v>
      </c>
      <c r="L6" s="235"/>
    </row>
    <row r="7" spans="2:12" x14ac:dyDescent="0.25">
      <c r="B7" s="240" t="s">
        <v>105</v>
      </c>
      <c r="C7" s="241">
        <v>58.02869387086583</v>
      </c>
      <c r="D7" s="241">
        <v>0</v>
      </c>
      <c r="E7" s="241">
        <v>1111.1140668210317</v>
      </c>
      <c r="F7" s="241">
        <v>766.38492425047798</v>
      </c>
      <c r="G7" s="241">
        <v>0</v>
      </c>
      <c r="H7" s="241">
        <v>1935.5276849423756</v>
      </c>
      <c r="I7" s="242">
        <v>47494.928684173639</v>
      </c>
      <c r="J7" s="241">
        <v>49430.456369116015</v>
      </c>
      <c r="K7" s="243">
        <v>1.3539625076295738</v>
      </c>
      <c r="L7" s="235"/>
    </row>
    <row r="8" spans="2:12" x14ac:dyDescent="0.25">
      <c r="B8" s="240" t="s">
        <v>106</v>
      </c>
      <c r="C8" s="241">
        <v>27482.757420189428</v>
      </c>
      <c r="D8" s="241">
        <v>2830.9659822132326</v>
      </c>
      <c r="E8" s="241">
        <v>1748.8334996492147</v>
      </c>
      <c r="F8" s="241">
        <v>655.89558600387477</v>
      </c>
      <c r="G8" s="241">
        <v>14084.619461007771</v>
      </c>
      <c r="H8" s="241">
        <v>46803.071949063524</v>
      </c>
      <c r="I8" s="242">
        <v>718.9065727317909</v>
      </c>
      <c r="J8" s="241">
        <v>47521.978521795318</v>
      </c>
      <c r="K8" s="243">
        <v>1.3016868937323833</v>
      </c>
      <c r="L8" s="235"/>
    </row>
    <row r="9" spans="2:12" x14ac:dyDescent="0.25">
      <c r="B9" s="240" t="s">
        <v>107</v>
      </c>
      <c r="C9" s="241">
        <v>1484.2015825796632</v>
      </c>
      <c r="D9" s="241">
        <v>2785.6995971120214</v>
      </c>
      <c r="E9" s="241">
        <v>0</v>
      </c>
      <c r="F9" s="241">
        <v>0</v>
      </c>
      <c r="G9" s="241">
        <v>0</v>
      </c>
      <c r="H9" s="241">
        <v>4269.9011796916848</v>
      </c>
      <c r="I9" s="242">
        <v>95.220331164852638</v>
      </c>
      <c r="J9" s="241">
        <v>4365.1215108565375</v>
      </c>
      <c r="K9" s="243">
        <v>0.11956618047005917</v>
      </c>
      <c r="L9" s="235"/>
    </row>
    <row r="10" spans="2:12" x14ac:dyDescent="0.25">
      <c r="B10" s="240" t="s">
        <v>132</v>
      </c>
      <c r="C10" s="241">
        <v>1041.2068116845103</v>
      </c>
      <c r="D10" s="241">
        <v>0</v>
      </c>
      <c r="E10" s="241">
        <v>13.16577792431646</v>
      </c>
      <c r="F10" s="241">
        <v>1.9776151274355402</v>
      </c>
      <c r="G10" s="241">
        <v>41.646896045418529</v>
      </c>
      <c r="H10" s="241">
        <v>1097.9971007816807</v>
      </c>
      <c r="I10" s="242">
        <v>2.3903986278095024</v>
      </c>
      <c r="J10" s="241">
        <v>1100.3874994094901</v>
      </c>
      <c r="K10" s="243">
        <v>3.0141000660386042E-2</v>
      </c>
      <c r="L10" s="235"/>
    </row>
    <row r="11" spans="2:12" x14ac:dyDescent="0.25">
      <c r="B11" s="236" t="s">
        <v>133</v>
      </c>
      <c r="C11" s="237">
        <v>1131639.7164020771</v>
      </c>
      <c r="D11" s="237">
        <v>157869.55251123934</v>
      </c>
      <c r="E11" s="237">
        <v>54196.811668809809</v>
      </c>
      <c r="F11" s="237">
        <v>3097.6522872412929</v>
      </c>
      <c r="G11" s="237">
        <v>10949.8118576898</v>
      </c>
      <c r="H11" s="237">
        <v>1357753.5447270572</v>
      </c>
      <c r="I11" s="238">
        <v>3902.7654238661785</v>
      </c>
      <c r="J11" s="237">
        <v>1361656.3101509232</v>
      </c>
      <c r="K11" s="239">
        <v>37.297482719044275</v>
      </c>
      <c r="L11" s="235"/>
    </row>
    <row r="12" spans="2:12" x14ac:dyDescent="0.25">
      <c r="B12" s="240" t="s">
        <v>111</v>
      </c>
      <c r="C12" s="241">
        <v>392682.91062343837</v>
      </c>
      <c r="D12" s="241">
        <v>0</v>
      </c>
      <c r="E12" s="241">
        <v>5692.0971520040639</v>
      </c>
      <c r="F12" s="241">
        <v>0</v>
      </c>
      <c r="G12" s="241">
        <v>6940.1311528397273</v>
      </c>
      <c r="H12" s="241">
        <v>405315.13892828219</v>
      </c>
      <c r="I12" s="242">
        <v>645.59534365978254</v>
      </c>
      <c r="J12" s="241">
        <v>405960.734271942</v>
      </c>
      <c r="K12" s="243">
        <v>11.119776230053272</v>
      </c>
      <c r="L12" s="235"/>
    </row>
    <row r="13" spans="2:12" x14ac:dyDescent="0.25">
      <c r="B13" s="240" t="s">
        <v>134</v>
      </c>
      <c r="C13" s="241">
        <v>459944.71288283984</v>
      </c>
      <c r="D13" s="241">
        <v>4432.0130801997166</v>
      </c>
      <c r="E13" s="241">
        <v>34985.338230598893</v>
      </c>
      <c r="F13" s="241">
        <v>2225.5170457544459</v>
      </c>
      <c r="G13" s="241">
        <v>1169.8187845989862</v>
      </c>
      <c r="H13" s="241">
        <v>502757.40002399188</v>
      </c>
      <c r="I13" s="242">
        <v>1002.871873437281</v>
      </c>
      <c r="J13" s="241">
        <v>503760.27189742913</v>
      </c>
      <c r="K13" s="243">
        <v>13.798628843098355</v>
      </c>
      <c r="L13" s="235"/>
    </row>
    <row r="14" spans="2:12" x14ac:dyDescent="0.25">
      <c r="B14" s="240" t="s">
        <v>135</v>
      </c>
      <c r="C14" s="241">
        <v>208780.27730413424</v>
      </c>
      <c r="D14" s="241">
        <v>153437.53943103962</v>
      </c>
      <c r="E14" s="241">
        <v>2441.6241075735111</v>
      </c>
      <c r="F14" s="241">
        <v>466.41834813780349</v>
      </c>
      <c r="G14" s="241">
        <v>2310.9791178874711</v>
      </c>
      <c r="H14" s="241">
        <v>367436.83830877265</v>
      </c>
      <c r="I14" s="242">
        <v>2254.298206769115</v>
      </c>
      <c r="J14" s="241">
        <v>369691.13651554176</v>
      </c>
      <c r="K14" s="243">
        <v>10.126306229245147</v>
      </c>
      <c r="L14" s="235"/>
    </row>
    <row r="15" spans="2:12" x14ac:dyDescent="0.25">
      <c r="B15" s="240" t="s">
        <v>136</v>
      </c>
      <c r="C15" s="241">
        <v>70231.81559166449</v>
      </c>
      <c r="D15" s="241">
        <v>0</v>
      </c>
      <c r="E15" s="241">
        <v>11077.752178633344</v>
      </c>
      <c r="F15" s="241">
        <v>405.71689334904323</v>
      </c>
      <c r="G15" s="241">
        <v>528.88280236361345</v>
      </c>
      <c r="H15" s="241">
        <v>82244.167466010491</v>
      </c>
      <c r="I15" s="242">
        <v>0</v>
      </c>
      <c r="J15" s="241">
        <v>82244.167466010491</v>
      </c>
      <c r="K15" s="243">
        <v>2.252771416647505</v>
      </c>
      <c r="L15" s="235"/>
    </row>
    <row r="16" spans="2:12" x14ac:dyDescent="0.25">
      <c r="B16" s="236" t="s">
        <v>137</v>
      </c>
      <c r="C16" s="237">
        <v>979009.36846299388</v>
      </c>
      <c r="D16" s="237">
        <v>0</v>
      </c>
      <c r="E16" s="237">
        <v>12435.614888526869</v>
      </c>
      <c r="F16" s="237">
        <v>453.52189453161213</v>
      </c>
      <c r="G16" s="237">
        <v>12532.872376444049</v>
      </c>
      <c r="H16" s="237">
        <v>1004431.3776224965</v>
      </c>
      <c r="I16" s="238">
        <v>1502.4223132826658</v>
      </c>
      <c r="J16" s="237">
        <v>1005933.7999357791</v>
      </c>
      <c r="K16" s="239">
        <v>27.553794771786983</v>
      </c>
      <c r="L16" s="235"/>
    </row>
    <row r="17" spans="2:12" x14ac:dyDescent="0.25">
      <c r="B17" s="240" t="s">
        <v>116</v>
      </c>
      <c r="C17" s="241">
        <v>369414.58355981676</v>
      </c>
      <c r="D17" s="241">
        <v>0</v>
      </c>
      <c r="E17" s="241">
        <v>1492.5088067708255</v>
      </c>
      <c r="F17" s="241">
        <v>0</v>
      </c>
      <c r="G17" s="241">
        <v>7258.210398390358</v>
      </c>
      <c r="H17" s="241">
        <v>378165.30276497797</v>
      </c>
      <c r="I17" s="242">
        <v>1030.8028614433961</v>
      </c>
      <c r="J17" s="241">
        <v>379196.10562642134</v>
      </c>
      <c r="K17" s="243">
        <v>10.386659314319006</v>
      </c>
      <c r="L17" s="235"/>
    </row>
    <row r="18" spans="2:12" x14ac:dyDescent="0.25">
      <c r="B18" s="240" t="s">
        <v>124</v>
      </c>
      <c r="C18" s="241">
        <v>88671.183562528226</v>
      </c>
      <c r="D18" s="241">
        <v>0</v>
      </c>
      <c r="E18" s="241">
        <v>5775.0995122182103</v>
      </c>
      <c r="F18" s="241">
        <v>158.64846455265848</v>
      </c>
      <c r="G18" s="241">
        <v>2363.2464949116552</v>
      </c>
      <c r="H18" s="241">
        <v>96968.178034210752</v>
      </c>
      <c r="I18" s="242">
        <v>335.87654086360703</v>
      </c>
      <c r="J18" s="241">
        <v>97304.054575074362</v>
      </c>
      <c r="K18" s="243">
        <v>2.665280707731986</v>
      </c>
      <c r="L18" s="235"/>
    </row>
    <row r="19" spans="2:12" x14ac:dyDescent="0.25">
      <c r="B19" s="240" t="s">
        <v>118</v>
      </c>
      <c r="C19" s="241">
        <v>520923.60134064889</v>
      </c>
      <c r="D19" s="241">
        <v>0</v>
      </c>
      <c r="E19" s="241">
        <v>5168.0065695378325</v>
      </c>
      <c r="F19" s="241">
        <v>294.87342997895365</v>
      </c>
      <c r="G19" s="241">
        <v>2911.4154831420369</v>
      </c>
      <c r="H19" s="241">
        <v>529297.89682330773</v>
      </c>
      <c r="I19" s="242">
        <v>135.74291097566271</v>
      </c>
      <c r="J19" s="241">
        <v>529433.63973428344</v>
      </c>
      <c r="K19" s="243">
        <v>14.50185474973599</v>
      </c>
      <c r="L19" s="235"/>
    </row>
    <row r="20" spans="2:12" x14ac:dyDescent="0.25">
      <c r="B20" s="236" t="s">
        <v>138</v>
      </c>
      <c r="C20" s="237">
        <v>260715.03189935745</v>
      </c>
      <c r="D20" s="237">
        <v>5281.3741538819804</v>
      </c>
      <c r="E20" s="237">
        <v>6137.5660137389305</v>
      </c>
      <c r="F20" s="237">
        <v>814.76880983334581</v>
      </c>
      <c r="G20" s="237">
        <v>4579.3277434522652</v>
      </c>
      <c r="H20" s="237">
        <v>277528.06862026395</v>
      </c>
      <c r="I20" s="238">
        <v>1488.9648503864842</v>
      </c>
      <c r="J20" s="237">
        <v>279017.03347065044</v>
      </c>
      <c r="K20" s="239">
        <v>7.6426282510578103</v>
      </c>
      <c r="L20" s="235"/>
    </row>
    <row r="21" spans="2:12" x14ac:dyDescent="0.25">
      <c r="B21" s="240" t="s">
        <v>139</v>
      </c>
      <c r="C21" s="241">
        <v>233712.0214933246</v>
      </c>
      <c r="D21" s="241">
        <v>4537.5118433910338</v>
      </c>
      <c r="E21" s="241">
        <v>4514.2272640320325</v>
      </c>
      <c r="F21" s="241">
        <v>744.48815724591452</v>
      </c>
      <c r="G21" s="241">
        <v>4311.9476853370334</v>
      </c>
      <c r="H21" s="241">
        <v>247820.19644333061</v>
      </c>
      <c r="I21" s="242">
        <v>1124.5612071852306</v>
      </c>
      <c r="J21" s="241">
        <v>248944.75765051585</v>
      </c>
      <c r="K21" s="243">
        <v>6.8189107098821786</v>
      </c>
      <c r="L21" s="235"/>
    </row>
    <row r="22" spans="2:12" x14ac:dyDescent="0.25">
      <c r="B22" s="240" t="s">
        <v>209</v>
      </c>
      <c r="C22" s="241">
        <v>141879.67996431794</v>
      </c>
      <c r="D22" s="241">
        <v>0</v>
      </c>
      <c r="E22" s="241">
        <v>3767.2407042309019</v>
      </c>
      <c r="F22" s="241">
        <v>694.99626955351891</v>
      </c>
      <c r="G22" s="241">
        <v>4311.9476853370334</v>
      </c>
      <c r="H22" s="241">
        <v>150653.86462343941</v>
      </c>
      <c r="I22" s="242">
        <v>1061.2139420947176</v>
      </c>
      <c r="J22" s="241">
        <v>151715.07856553412</v>
      </c>
      <c r="K22" s="243">
        <v>4.1556672405750215</v>
      </c>
      <c r="L22" s="235"/>
    </row>
    <row r="23" spans="2:12" x14ac:dyDescent="0.25">
      <c r="B23" s="240" t="s">
        <v>210</v>
      </c>
      <c r="C23" s="241">
        <v>91832.341529006662</v>
      </c>
      <c r="D23" s="241">
        <v>4537.5118433910338</v>
      </c>
      <c r="E23" s="241">
        <v>746.98655980113097</v>
      </c>
      <c r="F23" s="241">
        <v>49.491887692395643</v>
      </c>
      <c r="G23" s="241">
        <v>0</v>
      </c>
      <c r="H23" s="241">
        <v>97166.331819891217</v>
      </c>
      <c r="I23" s="242">
        <v>63.347265090513005</v>
      </c>
      <c r="J23" s="241">
        <v>97229.679084981733</v>
      </c>
      <c r="K23" s="243">
        <v>2.6632434693071567</v>
      </c>
      <c r="L23" s="235"/>
    </row>
    <row r="24" spans="2:12" x14ac:dyDescent="0.25">
      <c r="B24" s="244" t="s">
        <v>110</v>
      </c>
      <c r="C24" s="241">
        <v>10763.741670314217</v>
      </c>
      <c r="D24" s="241">
        <v>743.86231049094681</v>
      </c>
      <c r="E24" s="241">
        <v>54.357070085280164</v>
      </c>
      <c r="F24" s="241">
        <v>0</v>
      </c>
      <c r="G24" s="241">
        <v>107.36349117349918</v>
      </c>
      <c r="H24" s="241">
        <v>11669.324542063943</v>
      </c>
      <c r="I24" s="242">
        <v>3.7351012539014876</v>
      </c>
      <c r="J24" s="241">
        <v>11673.059643317845</v>
      </c>
      <c r="K24" s="243">
        <v>0.31973981766130416</v>
      </c>
      <c r="L24" s="235"/>
    </row>
    <row r="25" spans="2:12" x14ac:dyDescent="0.25">
      <c r="B25" s="244" t="s">
        <v>140</v>
      </c>
      <c r="C25" s="241">
        <v>5854.7406399346</v>
      </c>
      <c r="D25" s="241">
        <v>0</v>
      </c>
      <c r="E25" s="241">
        <v>62.346973994645353</v>
      </c>
      <c r="F25" s="241">
        <v>12.678165145258911</v>
      </c>
      <c r="G25" s="241">
        <v>120.30094317367998</v>
      </c>
      <c r="H25" s="241">
        <v>6050.0667222481843</v>
      </c>
      <c r="I25" s="242">
        <v>3.4355494941015747</v>
      </c>
      <c r="J25" s="241">
        <v>6053.5022717422862</v>
      </c>
      <c r="K25" s="243">
        <v>0.16581305773479516</v>
      </c>
      <c r="L25" s="235"/>
    </row>
    <row r="26" spans="2:12" x14ac:dyDescent="0.25">
      <c r="B26" s="244" t="s">
        <v>119</v>
      </c>
      <c r="C26" s="241">
        <v>10384.528095784026</v>
      </c>
      <c r="D26" s="241">
        <v>0</v>
      </c>
      <c r="E26" s="241">
        <v>1506.6347056269726</v>
      </c>
      <c r="F26" s="241">
        <v>57.602487442172347</v>
      </c>
      <c r="G26" s="241">
        <v>39.715623768052879</v>
      </c>
      <c r="H26" s="241">
        <v>11988.480912621226</v>
      </c>
      <c r="I26" s="242">
        <v>357.23299245325018</v>
      </c>
      <c r="J26" s="241">
        <v>12345.713905074475</v>
      </c>
      <c r="K26" s="243">
        <v>0.33816466577953358</v>
      </c>
      <c r="L26" s="235"/>
    </row>
    <row r="27" spans="2:12" x14ac:dyDescent="0.25">
      <c r="B27" s="236" t="s">
        <v>141</v>
      </c>
      <c r="C27" s="237">
        <v>121781.73690594241</v>
      </c>
      <c r="D27" s="237">
        <v>5326.1932716115953</v>
      </c>
      <c r="E27" s="237">
        <v>34959.767921704923</v>
      </c>
      <c r="F27" s="237">
        <v>4960.8376182588672</v>
      </c>
      <c r="G27" s="237">
        <v>2139.3630103334081</v>
      </c>
      <c r="H27" s="237">
        <v>169167.89872785122</v>
      </c>
      <c r="I27" s="238">
        <v>2878.9107965557532</v>
      </c>
      <c r="J27" s="237">
        <v>172046.80952440697</v>
      </c>
      <c r="K27" s="239">
        <v>4.7125789799277866</v>
      </c>
      <c r="L27" s="235"/>
    </row>
    <row r="28" spans="2:12" x14ac:dyDescent="0.25">
      <c r="B28" s="240" t="s">
        <v>142</v>
      </c>
      <c r="C28" s="241">
        <v>88805.506021140071</v>
      </c>
      <c r="D28" s="241">
        <v>4320.6850245372016</v>
      </c>
      <c r="E28" s="241">
        <v>34959.767921704923</v>
      </c>
      <c r="F28" s="241">
        <v>4960.8376182588672</v>
      </c>
      <c r="G28" s="241">
        <v>2139.3630103334081</v>
      </c>
      <c r="H28" s="241">
        <v>135186.15959597449</v>
      </c>
      <c r="I28" s="242">
        <v>2422.2800207724226</v>
      </c>
      <c r="J28" s="241">
        <v>137608.43961674691</v>
      </c>
      <c r="K28" s="243">
        <v>3.7692686181811879</v>
      </c>
      <c r="L28" s="235"/>
    </row>
    <row r="29" spans="2:12" x14ac:dyDescent="0.25">
      <c r="B29" s="240" t="s">
        <v>143</v>
      </c>
      <c r="C29" s="241">
        <v>32976.230884802346</v>
      </c>
      <c r="D29" s="241">
        <v>1005.5082470743932</v>
      </c>
      <c r="E29" s="241">
        <v>0</v>
      </c>
      <c r="F29" s="241">
        <v>0</v>
      </c>
      <c r="G29" s="241">
        <v>0</v>
      </c>
      <c r="H29" s="241">
        <v>33981.73913187674</v>
      </c>
      <c r="I29" s="242">
        <v>456.63077578333036</v>
      </c>
      <c r="J29" s="241">
        <v>34438.369907660068</v>
      </c>
      <c r="K29" s="243">
        <v>0.94331036174659844</v>
      </c>
      <c r="L29" s="235"/>
    </row>
    <row r="30" spans="2:12" ht="15.75" thickBot="1" x14ac:dyDescent="0.3">
      <c r="B30" s="236" t="s">
        <v>144</v>
      </c>
      <c r="C30" s="245">
        <v>393062.78138318507</v>
      </c>
      <c r="D30" s="245">
        <v>826.88389144746304</v>
      </c>
      <c r="E30" s="245">
        <v>23765.805304390997</v>
      </c>
      <c r="F30" s="245">
        <v>1465.7484024737169</v>
      </c>
      <c r="G30" s="245">
        <v>0</v>
      </c>
      <c r="H30" s="245">
        <v>419121.21898149722</v>
      </c>
      <c r="I30" s="246">
        <v>10276.620885719731</v>
      </c>
      <c r="J30" s="245">
        <v>429397.83986721694</v>
      </c>
      <c r="K30" s="247">
        <v>11.761748095058836</v>
      </c>
      <c r="L30" s="235"/>
    </row>
    <row r="31" spans="2:12" ht="15.75" thickBot="1" x14ac:dyDescent="0.3">
      <c r="B31" s="248" t="s">
        <v>65</v>
      </c>
      <c r="C31" s="249">
        <v>3148857.7027942738</v>
      </c>
      <c r="D31" s="249">
        <v>181932.206391188</v>
      </c>
      <c r="E31" s="249">
        <v>168532.29117188632</v>
      </c>
      <c r="F31" s="249">
        <v>17188.311533054672</v>
      </c>
      <c r="G31" s="249">
        <v>54180.111223085034</v>
      </c>
      <c r="H31" s="249">
        <v>3570690.6231134878</v>
      </c>
      <c r="I31" s="249">
        <v>80108.870268018465</v>
      </c>
      <c r="J31" s="249">
        <v>3650799.4933815063</v>
      </c>
      <c r="K31" s="250">
        <v>100</v>
      </c>
      <c r="L31" s="235"/>
    </row>
    <row r="32" spans="2:12" x14ac:dyDescent="0.25">
      <c r="B32" s="251" t="s">
        <v>71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35"/>
    </row>
    <row r="33" spans="2:12" x14ac:dyDescent="0.25"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</row>
  </sheetData>
  <mergeCells count="1">
    <mergeCell ref="C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B1" sqref="B1"/>
    </sheetView>
  </sheetViews>
  <sheetFormatPr defaultRowHeight="15" x14ac:dyDescent="0.25"/>
  <cols>
    <col min="2" max="2" width="12.5703125" customWidth="1"/>
    <col min="3" max="3" width="10.5703125" customWidth="1"/>
    <col min="4" max="4" width="12.140625" customWidth="1"/>
    <col min="5" max="5" width="11.5703125" customWidth="1"/>
  </cols>
  <sheetData>
    <row r="1" spans="2:6" ht="15.75" x14ac:dyDescent="0.25">
      <c r="B1" s="145" t="s">
        <v>217</v>
      </c>
    </row>
    <row r="3" spans="2:6" ht="24.75" thickBot="1" x14ac:dyDescent="0.3">
      <c r="B3" s="253"/>
      <c r="C3" s="254" t="s">
        <v>61</v>
      </c>
      <c r="D3" s="264" t="s">
        <v>215</v>
      </c>
      <c r="E3" s="264" t="s">
        <v>216</v>
      </c>
      <c r="F3" s="265" t="s">
        <v>62</v>
      </c>
    </row>
    <row r="4" spans="2:6" x14ac:dyDescent="0.25">
      <c r="B4" s="1243" t="s">
        <v>60</v>
      </c>
      <c r="C4" s="266">
        <v>1.1000000000000001</v>
      </c>
      <c r="D4" s="270">
        <v>37.720744136556206</v>
      </c>
      <c r="E4" s="270">
        <v>62.279255863501845</v>
      </c>
      <c r="F4" s="271">
        <v>100</v>
      </c>
    </row>
    <row r="5" spans="2:6" x14ac:dyDescent="0.25">
      <c r="B5" s="1243"/>
      <c r="C5" s="266">
        <v>1.2</v>
      </c>
      <c r="D5" s="270">
        <v>46.6723104132994</v>
      </c>
      <c r="E5" s="270">
        <v>53.327689586700764</v>
      </c>
      <c r="F5" s="271">
        <v>100</v>
      </c>
    </row>
    <row r="6" spans="2:6" x14ac:dyDescent="0.25">
      <c r="B6" s="1243"/>
      <c r="C6" s="266">
        <v>2.1</v>
      </c>
      <c r="D6" s="270">
        <v>54.797067093974938</v>
      </c>
      <c r="E6" s="270">
        <v>45.202932906035095</v>
      </c>
      <c r="F6" s="271">
        <v>100</v>
      </c>
    </row>
    <row r="7" spans="2:6" x14ac:dyDescent="0.25">
      <c r="B7" s="1243"/>
      <c r="C7" s="266">
        <v>2.2000000000000002</v>
      </c>
      <c r="D7" s="270">
        <v>72.488382650861425</v>
      </c>
      <c r="E7" s="270">
        <v>27.511617349131249</v>
      </c>
      <c r="F7" s="271">
        <v>100</v>
      </c>
    </row>
    <row r="8" spans="2:6" x14ac:dyDescent="0.25">
      <c r="B8" s="1243"/>
      <c r="C8" s="267" t="s">
        <v>13</v>
      </c>
      <c r="D8" s="270">
        <v>36.616728294243188</v>
      </c>
      <c r="E8" s="270">
        <v>63.383271705754851</v>
      </c>
      <c r="F8" s="271">
        <v>100</v>
      </c>
    </row>
    <row r="9" spans="2:6" x14ac:dyDescent="0.25">
      <c r="B9" s="1244"/>
      <c r="C9" s="268" t="s">
        <v>65</v>
      </c>
      <c r="D9" s="272">
        <v>38.757752781352323</v>
      </c>
      <c r="E9" s="272">
        <v>61.242247218698154</v>
      </c>
      <c r="F9" s="273">
        <v>100</v>
      </c>
    </row>
    <row r="10" spans="2:6" x14ac:dyDescent="0.25">
      <c r="B10" s="258" t="s">
        <v>66</v>
      </c>
      <c r="C10" s="259"/>
      <c r="D10" s="260">
        <v>83.694021279107943</v>
      </c>
      <c r="E10" s="269">
        <v>16.305978720891964</v>
      </c>
      <c r="F10" s="261">
        <v>100</v>
      </c>
    </row>
    <row r="11" spans="2:6" x14ac:dyDescent="0.25">
      <c r="B11" s="164" t="s">
        <v>71</v>
      </c>
      <c r="C11" s="51"/>
      <c r="D11" s="51"/>
      <c r="E11" s="51"/>
      <c r="F11" s="51"/>
    </row>
  </sheetData>
  <mergeCells count="1">
    <mergeCell ref="B4:B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workbookViewId="0">
      <selection activeCell="B1" sqref="B1"/>
    </sheetView>
  </sheetViews>
  <sheetFormatPr defaultRowHeight="15" x14ac:dyDescent="0.25"/>
  <sheetData>
    <row r="1" spans="2:15" ht="15.75" x14ac:dyDescent="0.25">
      <c r="B1" s="145" t="s">
        <v>219</v>
      </c>
    </row>
    <row r="2" spans="2:15" ht="15.75" thickBot="1" x14ac:dyDescent="0.3"/>
    <row r="3" spans="2:15" ht="48.75" customHeight="1" thickBot="1" x14ac:dyDescent="0.3">
      <c r="B3" s="274" t="s">
        <v>218</v>
      </c>
      <c r="C3" s="275" t="s">
        <v>104</v>
      </c>
      <c r="D3" s="275" t="s">
        <v>105</v>
      </c>
      <c r="E3" s="275" t="s">
        <v>106</v>
      </c>
      <c r="F3" s="275" t="s">
        <v>111</v>
      </c>
      <c r="G3" s="275" t="s">
        <v>113</v>
      </c>
      <c r="H3" s="275" t="s">
        <v>112</v>
      </c>
      <c r="I3" s="275" t="s">
        <v>137</v>
      </c>
      <c r="J3" s="275" t="s">
        <v>108</v>
      </c>
      <c r="K3" s="275" t="s">
        <v>109</v>
      </c>
      <c r="L3" s="275" t="s">
        <v>110</v>
      </c>
      <c r="M3" s="275" t="s">
        <v>103</v>
      </c>
      <c r="N3" s="276" t="s">
        <v>62</v>
      </c>
      <c r="O3" s="51"/>
    </row>
    <row r="4" spans="2:15" x14ac:dyDescent="0.25">
      <c r="B4" s="137">
        <v>1.1000000000000001</v>
      </c>
      <c r="C4" s="277">
        <v>10.352798119795672</v>
      </c>
      <c r="D4" s="277">
        <v>7.8687653225866419E-2</v>
      </c>
      <c r="E4" s="277">
        <v>1.3076251578489653</v>
      </c>
      <c r="F4" s="277">
        <v>30.89684259951115</v>
      </c>
      <c r="G4" s="277">
        <v>8.8761504699934761</v>
      </c>
      <c r="H4" s="277">
        <v>1.8753345609297607</v>
      </c>
      <c r="I4" s="277">
        <v>22.983154902458907</v>
      </c>
      <c r="J4" s="277">
        <v>3.5676467944898183</v>
      </c>
      <c r="K4" s="277">
        <v>7.5789744847918641</v>
      </c>
      <c r="L4" s="277">
        <v>1.3909855584304953</v>
      </c>
      <c r="M4" s="277">
        <v>11.091799698517423</v>
      </c>
      <c r="N4" s="278">
        <v>100</v>
      </c>
      <c r="O4" s="51"/>
    </row>
    <row r="5" spans="2:15" x14ac:dyDescent="0.25">
      <c r="B5" s="137">
        <v>1.2</v>
      </c>
      <c r="C5" s="277">
        <v>19.967404676847774</v>
      </c>
      <c r="D5" s="277">
        <v>3.1844748160900681E-2</v>
      </c>
      <c r="E5" s="277">
        <v>4.0749074511626988</v>
      </c>
      <c r="F5" s="277">
        <v>0.16855048954430188</v>
      </c>
      <c r="G5" s="277">
        <v>4.3247849500830879</v>
      </c>
      <c r="H5" s="277">
        <v>29.192238004738254</v>
      </c>
      <c r="I5" s="277">
        <v>0.20289316162849225</v>
      </c>
      <c r="J5" s="277">
        <v>2.4945473987825532E-2</v>
      </c>
      <c r="K5" s="277">
        <v>11.875041757747244</v>
      </c>
      <c r="L5" s="277">
        <v>3.7773960664967174</v>
      </c>
      <c r="M5" s="277">
        <v>26.35999321960271</v>
      </c>
      <c r="N5" s="278">
        <v>100</v>
      </c>
      <c r="O5" s="51"/>
    </row>
    <row r="6" spans="2:15" x14ac:dyDescent="0.25">
      <c r="B6" s="137">
        <v>2.1</v>
      </c>
      <c r="C6" s="277">
        <v>43.445069683334694</v>
      </c>
      <c r="D6" s="277">
        <v>2.2987509485212683</v>
      </c>
      <c r="E6" s="277">
        <v>0.8648165162818402</v>
      </c>
      <c r="F6" s="277">
        <v>11.792859630019306</v>
      </c>
      <c r="G6" s="277">
        <v>9.4898481758741084</v>
      </c>
      <c r="H6" s="277">
        <v>0.42326166331037479</v>
      </c>
      <c r="I6" s="277">
        <v>4.2609749503003513</v>
      </c>
      <c r="J6" s="277">
        <v>4.5943664125269237</v>
      </c>
      <c r="K6" s="277">
        <v>1.0879833216175308</v>
      </c>
      <c r="L6" s="277">
        <v>0.14709669187509747</v>
      </c>
      <c r="M6" s="277">
        <v>21.594972006332323</v>
      </c>
      <c r="N6" s="278">
        <v>100</v>
      </c>
      <c r="O6" s="51"/>
    </row>
    <row r="7" spans="2:15" x14ac:dyDescent="0.25">
      <c r="B7" s="137">
        <v>2.2000000000000002</v>
      </c>
      <c r="C7" s="277">
        <v>45.567745334494617</v>
      </c>
      <c r="D7" s="277">
        <v>25.918850165621244</v>
      </c>
      <c r="E7" s="277">
        <v>1.1283788245044402</v>
      </c>
      <c r="F7" s="277">
        <v>2.6030879357996572</v>
      </c>
      <c r="G7" s="277">
        <v>4.3067930244511512</v>
      </c>
      <c r="H7" s="277">
        <v>0.77031205855380336</v>
      </c>
      <c r="I7" s="277">
        <v>1.6187675107103749</v>
      </c>
      <c r="J7" s="277">
        <v>4.8616006917353625</v>
      </c>
      <c r="K7" s="277">
        <v>6.7847566770269693E-2</v>
      </c>
      <c r="L7" s="277">
        <v>3.0001125264850988E-2</v>
      </c>
      <c r="M7" s="277">
        <v>13.126615762098313</v>
      </c>
      <c r="N7" s="278">
        <v>100</v>
      </c>
      <c r="O7" s="51"/>
    </row>
    <row r="8" spans="2:15" x14ac:dyDescent="0.25">
      <c r="B8" s="140" t="s">
        <v>13</v>
      </c>
      <c r="C8" s="277">
        <v>17.049981058185743</v>
      </c>
      <c r="D8" s="277">
        <v>0</v>
      </c>
      <c r="E8" s="277">
        <v>16.021704561691351</v>
      </c>
      <c r="F8" s="277">
        <v>16.689207868618421</v>
      </c>
      <c r="G8" s="277">
        <v>0.48710744695692093</v>
      </c>
      <c r="H8" s="277">
        <v>0.37801714885500592</v>
      </c>
      <c r="I8" s="277">
        <v>9.273906865259022</v>
      </c>
      <c r="J8" s="277">
        <v>26.815634887805462</v>
      </c>
      <c r="K8" s="277">
        <v>4.5536216778540181E-2</v>
      </c>
      <c r="L8" s="277">
        <v>0.27408047443750116</v>
      </c>
      <c r="M8" s="277">
        <v>12.964823471411934</v>
      </c>
      <c r="N8" s="278">
        <v>100</v>
      </c>
      <c r="O8" s="51"/>
    </row>
    <row r="9" spans="2:15" x14ac:dyDescent="0.25">
      <c r="B9" s="98" t="s">
        <v>65</v>
      </c>
      <c r="C9" s="279">
        <v>12.903537139648691</v>
      </c>
      <c r="D9" s="279">
        <v>0.43527335063607225</v>
      </c>
      <c r="E9" s="279">
        <v>1.6849904268703377</v>
      </c>
      <c r="F9" s="279">
        <v>28.303400577619676</v>
      </c>
      <c r="G9" s="279">
        <v>8.5388787594164128</v>
      </c>
      <c r="H9" s="279">
        <v>2.6536120168472821</v>
      </c>
      <c r="I9" s="279">
        <v>20.746568897863177</v>
      </c>
      <c r="J9" s="279">
        <v>4.0105202200609531</v>
      </c>
      <c r="K9" s="279">
        <v>7.1444086782900431</v>
      </c>
      <c r="L9" s="279">
        <v>1.3667324760906152</v>
      </c>
      <c r="M9" s="279">
        <v>12.21207745665264</v>
      </c>
      <c r="N9" s="280">
        <v>100</v>
      </c>
      <c r="O9" s="51"/>
    </row>
    <row r="10" spans="2:15" x14ac:dyDescent="0.25">
      <c r="B10" s="129" t="s">
        <v>71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51"/>
      <c r="N10" s="51"/>
      <c r="O10" s="5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"/>
  <sheetViews>
    <sheetView workbookViewId="0">
      <selection activeCell="B1" sqref="B1"/>
    </sheetView>
  </sheetViews>
  <sheetFormatPr defaultRowHeight="15" x14ac:dyDescent="0.25"/>
  <cols>
    <col min="2" max="2" width="13.85546875" customWidth="1"/>
    <col min="3" max="3" width="12.85546875" customWidth="1"/>
    <col min="4" max="4" width="14.42578125" customWidth="1"/>
  </cols>
  <sheetData>
    <row r="1" spans="2:4" ht="15.75" x14ac:dyDescent="0.25">
      <c r="B1" s="145" t="s">
        <v>221</v>
      </c>
    </row>
    <row r="3" spans="2:4" ht="24.75" thickBot="1" x14ac:dyDescent="0.3">
      <c r="B3" s="281"/>
      <c r="C3" s="282" t="s">
        <v>61</v>
      </c>
      <c r="D3" s="283" t="s">
        <v>220</v>
      </c>
    </row>
    <row r="4" spans="2:4" x14ac:dyDescent="0.25">
      <c r="B4" s="1231" t="s">
        <v>60</v>
      </c>
      <c r="C4" s="284">
        <v>1.1000000000000001</v>
      </c>
      <c r="D4" s="285">
        <v>61.058135958165153</v>
      </c>
    </row>
    <row r="5" spans="2:4" x14ac:dyDescent="0.25">
      <c r="B5" s="1231"/>
      <c r="C5" s="284">
        <v>1.2</v>
      </c>
      <c r="D5" s="285">
        <v>64.671814671814673</v>
      </c>
    </row>
    <row r="6" spans="2:4" x14ac:dyDescent="0.25">
      <c r="B6" s="1231"/>
      <c r="C6" s="284">
        <v>2.1</v>
      </c>
      <c r="D6" s="285">
        <v>56.845753899480087</v>
      </c>
    </row>
    <row r="7" spans="2:4" x14ac:dyDescent="0.25">
      <c r="B7" s="1231"/>
      <c r="C7" s="284">
        <v>2.2000000000000002</v>
      </c>
      <c r="D7" s="285">
        <v>32.505175983436473</v>
      </c>
    </row>
    <row r="8" spans="2:4" x14ac:dyDescent="0.25">
      <c r="B8" s="1231"/>
      <c r="C8" s="286" t="s">
        <v>13</v>
      </c>
      <c r="D8" s="285">
        <v>12.692307692307683</v>
      </c>
    </row>
    <row r="9" spans="2:4" x14ac:dyDescent="0.25">
      <c r="B9" s="1232"/>
      <c r="C9" s="287" t="s">
        <v>65</v>
      </c>
      <c r="D9" s="288">
        <v>60.115884768605497</v>
      </c>
    </row>
    <row r="10" spans="2:4" x14ac:dyDescent="0.25">
      <c r="B10" s="289" t="s">
        <v>66</v>
      </c>
      <c r="C10" s="290"/>
      <c r="D10" s="291">
        <v>75.897435897435898</v>
      </c>
    </row>
    <row r="11" spans="2:4" x14ac:dyDescent="0.25">
      <c r="B11" s="292" t="s">
        <v>71</v>
      </c>
      <c r="C11" s="293"/>
      <c r="D11" s="51"/>
    </row>
    <row r="12" spans="2:4" x14ac:dyDescent="0.25">
      <c r="B12" s="72"/>
      <c r="C12" s="72"/>
      <c r="D12" s="72"/>
    </row>
  </sheetData>
  <mergeCells count="1">
    <mergeCell ref="B4:B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19.140625" customWidth="1"/>
    <col min="8" max="8" width="10" bestFit="1" customWidth="1"/>
  </cols>
  <sheetData>
    <row r="1" spans="2:9" x14ac:dyDescent="0.25">
      <c r="B1" s="27" t="s">
        <v>226</v>
      </c>
    </row>
    <row r="3" spans="2:9" ht="15.75" thickBot="1" x14ac:dyDescent="0.3">
      <c r="B3" s="91"/>
      <c r="C3" s="166"/>
      <c r="D3" s="166" t="s">
        <v>126</v>
      </c>
      <c r="E3" s="166"/>
      <c r="F3" s="166"/>
      <c r="G3" s="166"/>
      <c r="H3" s="166"/>
      <c r="I3" s="1245" t="s">
        <v>66</v>
      </c>
    </row>
    <row r="4" spans="2:9" ht="15.75" thickBot="1" x14ac:dyDescent="0.3">
      <c r="B4" s="294" t="s">
        <v>222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46"/>
    </row>
    <row r="5" spans="2:9" ht="15.75" thickTop="1" x14ac:dyDescent="0.25">
      <c r="B5" s="137" t="s">
        <v>104</v>
      </c>
      <c r="C5" s="295">
        <v>63.012181616832777</v>
      </c>
      <c r="D5" s="295">
        <v>70.588235294117652</v>
      </c>
      <c r="E5" s="295">
        <v>61.791044776119406</v>
      </c>
      <c r="F5" s="295">
        <v>68.75</v>
      </c>
      <c r="G5" s="295">
        <v>12.154696132596685</v>
      </c>
      <c r="H5" s="295">
        <v>60.569550930996719</v>
      </c>
      <c r="I5" s="296">
        <v>71.428571428571431</v>
      </c>
    </row>
    <row r="6" spans="2:9" x14ac:dyDescent="0.25">
      <c r="B6" s="137" t="s">
        <v>105</v>
      </c>
      <c r="C6" s="297">
        <v>18.75</v>
      </c>
      <c r="D6" s="297">
        <v>0</v>
      </c>
      <c r="E6" s="297">
        <v>3.0303030303030303</v>
      </c>
      <c r="F6" s="297">
        <v>14.057507987220447</v>
      </c>
      <c r="G6" s="297">
        <v>0</v>
      </c>
      <c r="H6" s="297">
        <v>12.405063291139239</v>
      </c>
      <c r="I6" s="296">
        <v>48.484848484848484</v>
      </c>
    </row>
    <row r="7" spans="2:9" x14ac:dyDescent="0.25">
      <c r="B7" s="137" t="s">
        <v>106</v>
      </c>
      <c r="C7" s="297">
        <v>27.932960893854748</v>
      </c>
      <c r="D7" s="297">
        <v>24.324324324324326</v>
      </c>
      <c r="E7" s="297">
        <v>19.35483870967742</v>
      </c>
      <c r="F7" s="297">
        <v>0</v>
      </c>
      <c r="G7" s="297">
        <v>8.1818181818181817</v>
      </c>
      <c r="H7" s="297">
        <v>20</v>
      </c>
      <c r="I7" s="296">
        <v>34.210526315789473</v>
      </c>
    </row>
    <row r="8" spans="2:9" x14ac:dyDescent="0.25">
      <c r="B8" s="137" t="s">
        <v>107</v>
      </c>
      <c r="C8" s="297">
        <v>69.565217391304344</v>
      </c>
      <c r="D8" s="297">
        <v>18.181818181818183</v>
      </c>
      <c r="E8" s="297">
        <v>0</v>
      </c>
      <c r="F8" s="297">
        <v>0</v>
      </c>
      <c r="G8" s="297">
        <v>0</v>
      </c>
      <c r="H8" s="297">
        <v>33.333333333333329</v>
      </c>
      <c r="I8" s="296">
        <v>75</v>
      </c>
    </row>
    <row r="9" spans="2:9" x14ac:dyDescent="0.25">
      <c r="B9" s="137" t="s">
        <v>223</v>
      </c>
      <c r="C9" s="297">
        <v>54.443712969058588</v>
      </c>
      <c r="D9" s="297">
        <v>0</v>
      </c>
      <c r="E9" s="297">
        <v>44.252873563218394</v>
      </c>
      <c r="F9" s="297">
        <v>49.275362318840585</v>
      </c>
      <c r="G9" s="297">
        <v>9.5808383233532943</v>
      </c>
      <c r="H9" s="297">
        <v>49.404453650958054</v>
      </c>
      <c r="I9" s="296">
        <v>67.441860465116278</v>
      </c>
    </row>
    <row r="10" spans="2:9" x14ac:dyDescent="0.25">
      <c r="B10" s="137" t="s">
        <v>109</v>
      </c>
      <c r="C10" s="297">
        <v>80.658436213991763</v>
      </c>
      <c r="D10" s="297">
        <v>58</v>
      </c>
      <c r="E10" s="297">
        <v>68.421052631578945</v>
      </c>
      <c r="F10" s="297">
        <v>50</v>
      </c>
      <c r="G10" s="297">
        <v>100</v>
      </c>
      <c r="H10" s="297">
        <v>74.675972083748761</v>
      </c>
      <c r="I10" s="296">
        <v>62.5</v>
      </c>
    </row>
    <row r="11" spans="2:9" x14ac:dyDescent="0.25">
      <c r="B11" s="137" t="s">
        <v>110</v>
      </c>
      <c r="C11" s="297">
        <v>71.590909090909093</v>
      </c>
      <c r="D11" s="297">
        <v>66.279069767441854</v>
      </c>
      <c r="E11" s="297">
        <v>22.222222222222221</v>
      </c>
      <c r="F11" s="297">
        <v>0</v>
      </c>
      <c r="G11" s="297">
        <v>15.384615384615385</v>
      </c>
      <c r="H11" s="297">
        <v>67.204301075268816</v>
      </c>
      <c r="I11" s="296">
        <v>30</v>
      </c>
    </row>
    <row r="12" spans="2:9" x14ac:dyDescent="0.25">
      <c r="B12" s="137" t="s">
        <v>111</v>
      </c>
      <c r="C12" s="297">
        <v>50.613298902517755</v>
      </c>
      <c r="D12" s="297">
        <v>0</v>
      </c>
      <c r="E12" s="297">
        <v>40.449438202247187</v>
      </c>
      <c r="F12" s="297">
        <v>50</v>
      </c>
      <c r="G12" s="297">
        <v>7.2463768115942031</v>
      </c>
      <c r="H12" s="297">
        <v>48.342059336823731</v>
      </c>
      <c r="I12" s="296">
        <v>50</v>
      </c>
    </row>
    <row r="13" spans="2:9" x14ac:dyDescent="0.25">
      <c r="B13" s="137" t="s">
        <v>112</v>
      </c>
      <c r="C13" s="297">
        <v>69.841269841269835</v>
      </c>
      <c r="D13" s="297">
        <v>78.616352201257868</v>
      </c>
      <c r="E13" s="297">
        <v>72.368421052631575</v>
      </c>
      <c r="F13" s="297">
        <v>58.333333333333336</v>
      </c>
      <c r="G13" s="297">
        <v>14.285714285714285</v>
      </c>
      <c r="H13" s="297">
        <v>69.306122448979593</v>
      </c>
      <c r="I13" s="296">
        <v>60.526315789473685</v>
      </c>
    </row>
    <row r="14" spans="2:9" x14ac:dyDescent="0.25">
      <c r="B14" s="137" t="s">
        <v>113</v>
      </c>
      <c r="C14" s="297">
        <v>58.159912376779843</v>
      </c>
      <c r="D14" s="297">
        <v>29.166666666666668</v>
      </c>
      <c r="E14" s="297">
        <v>52.100840336134461</v>
      </c>
      <c r="F14" s="297">
        <v>36.111111111111107</v>
      </c>
      <c r="G14" s="297">
        <v>0</v>
      </c>
      <c r="H14" s="297">
        <v>55.676657584014535</v>
      </c>
      <c r="I14" s="296">
        <v>28.571428571428573</v>
      </c>
    </row>
    <row r="15" spans="2:9" x14ac:dyDescent="0.25">
      <c r="B15" s="137" t="s">
        <v>224</v>
      </c>
      <c r="C15" s="297">
        <v>58.606557377049185</v>
      </c>
      <c r="D15" s="297">
        <v>100</v>
      </c>
      <c r="E15" s="297">
        <v>65.217391304347828</v>
      </c>
      <c r="F15" s="297">
        <v>0</v>
      </c>
      <c r="G15" s="297">
        <v>23.076923076923077</v>
      </c>
      <c r="H15" s="297">
        <v>56.029232643118142</v>
      </c>
      <c r="I15" s="296">
        <v>74.324324324324323</v>
      </c>
    </row>
    <row r="16" spans="2:9" x14ac:dyDescent="0.25">
      <c r="B16" s="137" t="s">
        <v>118</v>
      </c>
      <c r="C16" s="297">
        <v>58.522050059594754</v>
      </c>
      <c r="D16" s="297">
        <v>0</v>
      </c>
      <c r="E16" s="297">
        <v>51.851851851851848</v>
      </c>
      <c r="F16" s="297">
        <v>42.857142857142854</v>
      </c>
      <c r="G16" s="297">
        <v>27.27272727272727</v>
      </c>
      <c r="H16" s="297">
        <v>57.740112994350277</v>
      </c>
      <c r="I16" s="296">
        <v>100</v>
      </c>
    </row>
    <row r="17" spans="2:9" x14ac:dyDescent="0.25">
      <c r="B17" s="137" t="s">
        <v>225</v>
      </c>
      <c r="C17" s="297">
        <v>53.295128939828082</v>
      </c>
      <c r="D17" s="297">
        <v>0</v>
      </c>
      <c r="E17" s="297">
        <v>47.368421052631575</v>
      </c>
      <c r="F17" s="297">
        <v>46.428571428571431</v>
      </c>
      <c r="G17" s="297">
        <v>0</v>
      </c>
      <c r="H17" s="297">
        <v>51.015801354401802</v>
      </c>
      <c r="I17" s="296">
        <v>65</v>
      </c>
    </row>
    <row r="18" spans="2:9" x14ac:dyDescent="0.25">
      <c r="B18" s="137" t="s">
        <v>140</v>
      </c>
      <c r="C18" s="297">
        <v>30.046948356807512</v>
      </c>
      <c r="D18" s="297">
        <v>0</v>
      </c>
      <c r="E18" s="297">
        <v>30</v>
      </c>
      <c r="F18" s="297">
        <v>16.666666666666664</v>
      </c>
      <c r="G18" s="297">
        <v>10</v>
      </c>
      <c r="H18" s="297">
        <v>28.112449799196789</v>
      </c>
      <c r="I18" s="296">
        <v>35.714285714285715</v>
      </c>
    </row>
    <row r="19" spans="2:9" x14ac:dyDescent="0.25">
      <c r="B19" s="137" t="s">
        <v>115</v>
      </c>
      <c r="C19" s="297">
        <v>75</v>
      </c>
      <c r="D19" s="297">
        <v>0</v>
      </c>
      <c r="E19" s="297">
        <v>76.991150442477874</v>
      </c>
      <c r="F19" s="297">
        <v>55.26315789473685</v>
      </c>
      <c r="G19" s="297">
        <v>33.333333333333329</v>
      </c>
      <c r="H19" s="297">
        <v>73.961661341853031</v>
      </c>
      <c r="I19" s="296">
        <v>0</v>
      </c>
    </row>
    <row r="20" spans="2:9" x14ac:dyDescent="0.25">
      <c r="B20" s="137" t="s">
        <v>142</v>
      </c>
      <c r="C20" s="297">
        <v>89.65517241379311</v>
      </c>
      <c r="D20" s="297">
        <v>58.333333333333336</v>
      </c>
      <c r="E20" s="297">
        <v>76.31578947368422</v>
      </c>
      <c r="F20" s="297">
        <v>89.473684210526315</v>
      </c>
      <c r="G20" s="297">
        <v>62.5</v>
      </c>
      <c r="H20" s="297">
        <v>84.391534391534393</v>
      </c>
      <c r="I20" s="296">
        <v>86.956521739130437</v>
      </c>
    </row>
    <row r="21" spans="2:9" x14ac:dyDescent="0.25">
      <c r="B21" s="98" t="s">
        <v>143</v>
      </c>
      <c r="C21" s="298">
        <v>68.358208955223873</v>
      </c>
      <c r="D21" s="298">
        <v>100</v>
      </c>
      <c r="E21" s="298">
        <v>60</v>
      </c>
      <c r="F21" s="298">
        <v>33.333333333333329</v>
      </c>
      <c r="G21" s="298">
        <v>0</v>
      </c>
      <c r="H21" s="298">
        <v>67.409470752089135</v>
      </c>
      <c r="I21" s="299">
        <v>54.545454545454547</v>
      </c>
    </row>
    <row r="22" spans="2:9" x14ac:dyDescent="0.25">
      <c r="B22" s="300" t="s">
        <v>71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3.28515625" customWidth="1"/>
    <col min="3" max="3" width="11.85546875" customWidth="1"/>
    <col min="4" max="4" width="20.140625" customWidth="1"/>
  </cols>
  <sheetData>
    <row r="1" spans="2:4" ht="15.75" x14ac:dyDescent="0.25">
      <c r="B1" s="145" t="s">
        <v>229</v>
      </c>
    </row>
    <row r="2" spans="2:4" ht="15.75" thickBot="1" x14ac:dyDescent="0.3"/>
    <row r="3" spans="2:4" ht="30.75" thickBot="1" x14ac:dyDescent="0.3">
      <c r="B3" s="301"/>
      <c r="C3" s="302" t="s">
        <v>61</v>
      </c>
      <c r="D3" s="303" t="s">
        <v>227</v>
      </c>
    </row>
    <row r="4" spans="2:4" x14ac:dyDescent="0.25">
      <c r="B4" s="1247" t="s">
        <v>228</v>
      </c>
      <c r="C4" s="304">
        <v>1.1000000000000001</v>
      </c>
      <c r="D4" s="305">
        <v>19.440172254690044</v>
      </c>
    </row>
    <row r="5" spans="2:4" x14ac:dyDescent="0.25">
      <c r="B5" s="1247"/>
      <c r="C5" s="304">
        <v>1.2</v>
      </c>
      <c r="D5" s="305">
        <v>47.876447876447877</v>
      </c>
    </row>
    <row r="6" spans="2:4" x14ac:dyDescent="0.25">
      <c r="B6" s="1247"/>
      <c r="C6" s="304">
        <v>2.1</v>
      </c>
      <c r="D6" s="305">
        <v>39.861351819757395</v>
      </c>
    </row>
    <row r="7" spans="2:4" x14ac:dyDescent="0.25">
      <c r="B7" s="1247"/>
      <c r="C7" s="304">
        <v>2.2000000000000002</v>
      </c>
      <c r="D7" s="305">
        <v>66.252587991718187</v>
      </c>
    </row>
    <row r="8" spans="2:4" x14ac:dyDescent="0.25">
      <c r="B8" s="1247"/>
      <c r="C8" s="306" t="s">
        <v>13</v>
      </c>
      <c r="D8" s="305">
        <v>2.3076923076923048</v>
      </c>
    </row>
    <row r="9" spans="2:4" x14ac:dyDescent="0.25">
      <c r="B9" s="1248"/>
      <c r="C9" s="307" t="s">
        <v>65</v>
      </c>
      <c r="D9" s="308">
        <v>21.990217502412314</v>
      </c>
    </row>
    <row r="10" spans="2:4" x14ac:dyDescent="0.25">
      <c r="B10" s="309" t="s">
        <v>66</v>
      </c>
      <c r="C10" s="310"/>
      <c r="D10" s="311">
        <v>61.53846153846154</v>
      </c>
    </row>
    <row r="11" spans="2:4" x14ac:dyDescent="0.25">
      <c r="B11" s="312" t="s">
        <v>71</v>
      </c>
      <c r="C11" s="51"/>
      <c r="D11" s="129"/>
    </row>
  </sheetData>
  <mergeCells count="1">
    <mergeCell ref="B4:B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1" sqref="B1"/>
    </sheetView>
  </sheetViews>
  <sheetFormatPr defaultRowHeight="15" x14ac:dyDescent="0.25"/>
  <cols>
    <col min="2" max="2" width="11.42578125" customWidth="1"/>
    <col min="3" max="3" width="10.5703125" customWidth="1"/>
    <col min="6" max="6" width="11.85546875" customWidth="1"/>
  </cols>
  <sheetData>
    <row r="1" spans="2:9" ht="15.75" x14ac:dyDescent="0.25">
      <c r="B1" s="145" t="s">
        <v>235</v>
      </c>
    </row>
    <row r="3" spans="2:9" ht="24.75" thickBot="1" x14ac:dyDescent="0.3">
      <c r="B3" s="253"/>
      <c r="C3" s="313" t="s">
        <v>61</v>
      </c>
      <c r="D3" s="262" t="s">
        <v>230</v>
      </c>
      <c r="E3" s="262" t="s">
        <v>231</v>
      </c>
      <c r="F3" s="262" t="s">
        <v>232</v>
      </c>
      <c r="G3" s="262" t="s">
        <v>233</v>
      </c>
      <c r="H3" s="262" t="s">
        <v>234</v>
      </c>
      <c r="I3" s="263" t="s">
        <v>62</v>
      </c>
    </row>
    <row r="4" spans="2:9" x14ac:dyDescent="0.25">
      <c r="B4" s="1249" t="s">
        <v>60</v>
      </c>
      <c r="C4" s="255">
        <v>1.1000000000000001</v>
      </c>
      <c r="D4" s="314">
        <v>23.12977099236657</v>
      </c>
      <c r="E4" s="314">
        <v>35.267175572519626</v>
      </c>
      <c r="F4" s="314">
        <v>0.91603053435115744</v>
      </c>
      <c r="G4" s="314">
        <v>40.534351145038883</v>
      </c>
      <c r="H4" s="314">
        <v>0.15267175572519287</v>
      </c>
      <c r="I4" s="315">
        <v>100</v>
      </c>
    </row>
    <row r="5" spans="2:9" x14ac:dyDescent="0.25">
      <c r="B5" s="1249"/>
      <c r="C5" s="255">
        <v>1.2</v>
      </c>
      <c r="D5" s="314">
        <v>87.123287671232873</v>
      </c>
      <c r="E5" s="314">
        <v>4.10958904109589</v>
      </c>
      <c r="F5" s="314">
        <v>1.6438356164383561</v>
      </c>
      <c r="G5" s="314">
        <v>7.1232876712328768</v>
      </c>
      <c r="H5" s="314">
        <v>0</v>
      </c>
      <c r="I5" s="315">
        <v>100</v>
      </c>
    </row>
    <row r="6" spans="2:9" x14ac:dyDescent="0.25">
      <c r="B6" s="1249"/>
      <c r="C6" s="255">
        <v>2.1</v>
      </c>
      <c r="D6" s="314">
        <v>16.804979253112077</v>
      </c>
      <c r="E6" s="314">
        <v>48.755186721991734</v>
      </c>
      <c r="F6" s="314">
        <v>0.20746887966805044</v>
      </c>
      <c r="G6" s="314">
        <v>32.572614107883851</v>
      </c>
      <c r="H6" s="314">
        <v>1.6597510373444035</v>
      </c>
      <c r="I6" s="315">
        <v>100</v>
      </c>
    </row>
    <row r="7" spans="2:9" x14ac:dyDescent="0.25">
      <c r="B7" s="1249"/>
      <c r="C7" s="255">
        <v>2.2000000000000002</v>
      </c>
      <c r="D7" s="314">
        <v>45.294855708908536</v>
      </c>
      <c r="E7" s="314">
        <v>43.914680050188316</v>
      </c>
      <c r="F7" s="314">
        <v>3.6386449184441534</v>
      </c>
      <c r="G7" s="314">
        <v>6.900878293600976</v>
      </c>
      <c r="H7" s="314">
        <v>0.2509410288582174</v>
      </c>
      <c r="I7" s="315">
        <v>100</v>
      </c>
    </row>
    <row r="8" spans="2:9" x14ac:dyDescent="0.25">
      <c r="B8" s="1249"/>
      <c r="C8" s="256" t="s">
        <v>13</v>
      </c>
      <c r="D8" s="314">
        <v>9.0909090909090917</v>
      </c>
      <c r="E8" s="314">
        <v>63.636363636363647</v>
      </c>
      <c r="F8" s="314">
        <v>0</v>
      </c>
      <c r="G8" s="314">
        <v>27.27272727272727</v>
      </c>
      <c r="H8" s="314">
        <v>0</v>
      </c>
      <c r="I8" s="315">
        <v>100</v>
      </c>
    </row>
    <row r="9" spans="2:9" x14ac:dyDescent="0.25">
      <c r="B9" s="1250"/>
      <c r="C9" s="257" t="s">
        <v>65</v>
      </c>
      <c r="D9" s="316">
        <v>26.927177692434395</v>
      </c>
      <c r="E9" s="316">
        <v>35.479400754596227</v>
      </c>
      <c r="F9" s="316">
        <v>1.0211021188621252</v>
      </c>
      <c r="G9" s="316">
        <v>36.271024354745016</v>
      </c>
      <c r="H9" s="316">
        <v>0.30129507936511707</v>
      </c>
      <c r="I9" s="317">
        <v>100</v>
      </c>
    </row>
    <row r="10" spans="2:9" x14ac:dyDescent="0.25">
      <c r="B10" s="318" t="s">
        <v>66</v>
      </c>
      <c r="C10" s="319"/>
      <c r="D10" s="320">
        <v>22.922636103151863</v>
      </c>
      <c r="E10" s="320">
        <v>39.828080229226359</v>
      </c>
      <c r="F10" s="320">
        <v>0.8595988538681949</v>
      </c>
      <c r="G10" s="320">
        <v>31.94842406876791</v>
      </c>
      <c r="H10" s="320">
        <v>4.1547277936962752</v>
      </c>
      <c r="I10" s="321">
        <v>100</v>
      </c>
    </row>
    <row r="11" spans="2:9" x14ac:dyDescent="0.25">
      <c r="B11" s="312" t="s">
        <v>71</v>
      </c>
      <c r="C11" s="51"/>
      <c r="D11" s="129"/>
      <c r="E11" s="129"/>
      <c r="F11" s="129"/>
      <c r="G11" s="129"/>
      <c r="H11" s="129"/>
      <c r="I11" s="129"/>
    </row>
  </sheetData>
  <mergeCells count="1">
    <mergeCell ref="B4:B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B1" sqref="B1"/>
    </sheetView>
  </sheetViews>
  <sheetFormatPr defaultRowHeight="15" x14ac:dyDescent="0.25"/>
  <cols>
    <col min="2" max="2" width="15.28515625" customWidth="1"/>
    <col min="8" max="8" width="10" bestFit="1" customWidth="1"/>
  </cols>
  <sheetData>
    <row r="1" spans="2:10" ht="15.75" x14ac:dyDescent="0.25">
      <c r="B1" s="1" t="s">
        <v>237</v>
      </c>
    </row>
    <row r="2" spans="2:10" ht="15.75" thickBot="1" x14ac:dyDescent="0.3"/>
    <row r="3" spans="2:10" ht="15.75" thickBot="1" x14ac:dyDescent="0.3">
      <c r="B3" s="322"/>
      <c r="C3" s="323"/>
      <c r="D3" s="323" t="s">
        <v>126</v>
      </c>
      <c r="E3" s="323"/>
      <c r="F3" s="323"/>
      <c r="G3" s="323"/>
      <c r="H3" s="323"/>
      <c r="I3" s="1251" t="s">
        <v>66</v>
      </c>
      <c r="J3" s="161"/>
    </row>
    <row r="4" spans="2:10" ht="15.75" thickBot="1" x14ac:dyDescent="0.3">
      <c r="B4" s="294" t="s">
        <v>236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46"/>
      <c r="J4" s="161"/>
    </row>
    <row r="5" spans="2:10" x14ac:dyDescent="0.25">
      <c r="B5" s="137" t="s">
        <v>104</v>
      </c>
      <c r="C5" s="324">
        <v>22.037652270210408</v>
      </c>
      <c r="D5" s="324">
        <v>2.7681660899653981</v>
      </c>
      <c r="E5" s="324">
        <v>40.895522388059703</v>
      </c>
      <c r="F5" s="324">
        <v>28.90625</v>
      </c>
      <c r="G5" s="324">
        <v>0</v>
      </c>
      <c r="H5" s="324">
        <v>21.175611537057321</v>
      </c>
      <c r="I5" s="325">
        <v>52.100840336134461</v>
      </c>
      <c r="J5" s="161"/>
    </row>
    <row r="6" spans="2:10" x14ac:dyDescent="0.25">
      <c r="B6" s="137" t="s">
        <v>105</v>
      </c>
      <c r="C6" s="324">
        <v>68.75</v>
      </c>
      <c r="D6" s="324">
        <v>0</v>
      </c>
      <c r="E6" s="324">
        <v>62.121212121212125</v>
      </c>
      <c r="F6" s="324">
        <v>86.581469648562305</v>
      </c>
      <c r="G6" s="324">
        <v>0</v>
      </c>
      <c r="H6" s="324">
        <v>81.77215189873418</v>
      </c>
      <c r="I6" s="325">
        <v>96.969696969696969</v>
      </c>
      <c r="J6" s="161"/>
    </row>
    <row r="7" spans="2:10" x14ac:dyDescent="0.25">
      <c r="B7" s="137" t="s">
        <v>106</v>
      </c>
      <c r="C7" s="324">
        <v>1.1173184357541899</v>
      </c>
      <c r="D7" s="324">
        <v>2.7027027027027026</v>
      </c>
      <c r="E7" s="324">
        <v>0</v>
      </c>
      <c r="F7" s="324">
        <v>7.6923076923076925</v>
      </c>
      <c r="G7" s="324">
        <v>0</v>
      </c>
      <c r="H7" s="324">
        <v>1.0810810810810811</v>
      </c>
      <c r="I7" s="325">
        <v>0</v>
      </c>
      <c r="J7" s="161"/>
    </row>
    <row r="8" spans="2:10" x14ac:dyDescent="0.25">
      <c r="B8" s="137" t="s">
        <v>107</v>
      </c>
      <c r="C8" s="324">
        <v>21.739130434782609</v>
      </c>
      <c r="D8" s="324">
        <v>3.6363636363636362</v>
      </c>
      <c r="E8" s="324">
        <v>0</v>
      </c>
      <c r="F8" s="324">
        <v>0</v>
      </c>
      <c r="G8" s="324">
        <v>0</v>
      </c>
      <c r="H8" s="324">
        <v>8.9743589743589745</v>
      </c>
      <c r="I8" s="325">
        <v>100</v>
      </c>
      <c r="J8" s="161"/>
    </row>
    <row r="9" spans="2:10" x14ac:dyDescent="0.25">
      <c r="B9" s="137" t="s">
        <v>223</v>
      </c>
      <c r="C9" s="324">
        <v>4.6082949308755765</v>
      </c>
      <c r="D9" s="324">
        <v>0</v>
      </c>
      <c r="E9" s="324">
        <v>7.4712643678160928</v>
      </c>
      <c r="F9" s="324">
        <v>4.3478260869565215</v>
      </c>
      <c r="G9" s="324">
        <v>0.5988023952095809</v>
      </c>
      <c r="H9" s="324">
        <v>4.5054375970999487</v>
      </c>
      <c r="I9" s="325">
        <v>16.279069767441861</v>
      </c>
      <c r="J9" s="161"/>
    </row>
    <row r="10" spans="2:10" x14ac:dyDescent="0.25">
      <c r="B10" s="137" t="s">
        <v>109</v>
      </c>
      <c r="C10" s="324">
        <v>13.580246913580247</v>
      </c>
      <c r="D10" s="324">
        <v>1.2</v>
      </c>
      <c r="E10" s="324">
        <v>10.526315789473683</v>
      </c>
      <c r="F10" s="324">
        <v>25</v>
      </c>
      <c r="G10" s="324">
        <v>0</v>
      </c>
      <c r="H10" s="324">
        <v>10.468594217347956</v>
      </c>
      <c r="I10" s="325">
        <v>43.75</v>
      </c>
      <c r="J10" s="161"/>
    </row>
    <row r="11" spans="2:10" x14ac:dyDescent="0.25">
      <c r="B11" s="137" t="s">
        <v>110</v>
      </c>
      <c r="C11" s="324">
        <v>9.8484848484848477</v>
      </c>
      <c r="D11" s="324">
        <v>2.3255813953488373</v>
      </c>
      <c r="E11" s="324">
        <v>0</v>
      </c>
      <c r="F11" s="324">
        <v>0</v>
      </c>
      <c r="G11" s="324">
        <v>7.6923076923076925</v>
      </c>
      <c r="H11" s="324">
        <v>7.795698924731183</v>
      </c>
      <c r="I11" s="325">
        <v>30</v>
      </c>
      <c r="J11" s="161"/>
    </row>
    <row r="12" spans="2:10" x14ac:dyDescent="0.25">
      <c r="B12" s="137" t="s">
        <v>111</v>
      </c>
      <c r="C12" s="324">
        <v>0.38734667527437056</v>
      </c>
      <c r="D12" s="324">
        <v>0</v>
      </c>
      <c r="E12" s="324">
        <v>0</v>
      </c>
      <c r="F12" s="324">
        <v>0</v>
      </c>
      <c r="G12" s="324">
        <v>0</v>
      </c>
      <c r="H12" s="324">
        <v>0.34904013961605584</v>
      </c>
      <c r="I12" s="325">
        <v>0</v>
      </c>
      <c r="J12" s="161"/>
    </row>
    <row r="13" spans="2:10" x14ac:dyDescent="0.25">
      <c r="B13" s="137" t="s">
        <v>112</v>
      </c>
      <c r="C13" s="324">
        <v>15.343915343915343</v>
      </c>
      <c r="D13" s="324">
        <v>71.383647798742132</v>
      </c>
      <c r="E13" s="324">
        <v>9.2105263157894726</v>
      </c>
      <c r="F13" s="324">
        <v>8.3333333333333321</v>
      </c>
      <c r="G13" s="324">
        <v>1.5873015873015872</v>
      </c>
      <c r="H13" s="324">
        <v>28.73469387755102</v>
      </c>
      <c r="I13" s="325">
        <v>39.473684210526315</v>
      </c>
      <c r="J13" s="161"/>
    </row>
    <row r="14" spans="2:10" x14ac:dyDescent="0.25">
      <c r="B14" s="137" t="s">
        <v>113</v>
      </c>
      <c r="C14" s="324">
        <v>0.76670317634173057</v>
      </c>
      <c r="D14" s="324">
        <v>0</v>
      </c>
      <c r="E14" s="324">
        <v>0.84033613445378152</v>
      </c>
      <c r="F14" s="324">
        <v>2.7777777777777777</v>
      </c>
      <c r="G14" s="324">
        <v>0</v>
      </c>
      <c r="H14" s="324">
        <v>0.81743869209809261</v>
      </c>
      <c r="I14" s="325">
        <v>0</v>
      </c>
      <c r="J14" s="161"/>
    </row>
    <row r="15" spans="2:10" x14ac:dyDescent="0.25">
      <c r="B15" s="137" t="s">
        <v>224</v>
      </c>
      <c r="C15" s="324">
        <v>0.13661202185792351</v>
      </c>
      <c r="D15" s="324">
        <v>0</v>
      </c>
      <c r="E15" s="324">
        <v>0</v>
      </c>
      <c r="F15" s="324">
        <v>0</v>
      </c>
      <c r="G15" s="324">
        <v>0</v>
      </c>
      <c r="H15" s="324">
        <v>0.12180267965895249</v>
      </c>
      <c r="I15" s="325">
        <v>4.0540540540540544</v>
      </c>
      <c r="J15" s="161"/>
    </row>
    <row r="16" spans="2:10" x14ac:dyDescent="0.25">
      <c r="B16" s="137" t="s">
        <v>118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5">
        <v>25</v>
      </c>
      <c r="J16" s="161"/>
    </row>
    <row r="17" spans="2:10" x14ac:dyDescent="0.25">
      <c r="B17" s="137" t="s">
        <v>225</v>
      </c>
      <c r="C17" s="324">
        <v>2.5787965616045847</v>
      </c>
      <c r="D17" s="324">
        <v>0</v>
      </c>
      <c r="E17" s="324">
        <v>10.526315789473683</v>
      </c>
      <c r="F17" s="324">
        <v>3.5714285714285712</v>
      </c>
      <c r="G17" s="324">
        <v>0</v>
      </c>
      <c r="H17" s="324">
        <v>3.6117381489841982</v>
      </c>
      <c r="I17" s="325">
        <v>45</v>
      </c>
      <c r="J17" s="161"/>
    </row>
    <row r="18" spans="2:10" x14ac:dyDescent="0.25">
      <c r="B18" s="137" t="s">
        <v>140</v>
      </c>
      <c r="C18" s="324">
        <v>0.46948356807511737</v>
      </c>
      <c r="D18" s="324">
        <v>0</v>
      </c>
      <c r="E18" s="324">
        <v>0</v>
      </c>
      <c r="F18" s="324">
        <v>0</v>
      </c>
      <c r="G18" s="324">
        <v>5</v>
      </c>
      <c r="H18" s="324">
        <v>0.80321285140562237</v>
      </c>
      <c r="I18" s="325">
        <v>0</v>
      </c>
      <c r="J18" s="161"/>
    </row>
    <row r="19" spans="2:10" x14ac:dyDescent="0.25">
      <c r="B19" s="137" t="s">
        <v>115</v>
      </c>
      <c r="C19" s="324">
        <v>1.2711864406779663</v>
      </c>
      <c r="D19" s="324">
        <v>0</v>
      </c>
      <c r="E19" s="324">
        <v>3.5398230088495577</v>
      </c>
      <c r="F19" s="324">
        <v>5.2631578947368416</v>
      </c>
      <c r="G19" s="324">
        <v>0</v>
      </c>
      <c r="H19" s="324">
        <v>1.9169329073482428</v>
      </c>
      <c r="I19" s="325">
        <v>0</v>
      </c>
      <c r="J19" s="161"/>
    </row>
    <row r="20" spans="2:10" x14ac:dyDescent="0.25">
      <c r="B20" s="137" t="s">
        <v>142</v>
      </c>
      <c r="C20" s="324">
        <v>33.620689655172413</v>
      </c>
      <c r="D20" s="324">
        <v>37.5</v>
      </c>
      <c r="E20" s="324">
        <v>46.05263157894737</v>
      </c>
      <c r="F20" s="324">
        <v>55.26315789473685</v>
      </c>
      <c r="G20" s="324">
        <v>62.5</v>
      </c>
      <c r="H20" s="324">
        <v>39.153439153439152</v>
      </c>
      <c r="I20" s="325">
        <v>43.478260869565219</v>
      </c>
      <c r="J20" s="161"/>
    </row>
    <row r="21" spans="2:10" x14ac:dyDescent="0.25">
      <c r="B21" s="98" t="s">
        <v>143</v>
      </c>
      <c r="C21" s="326">
        <v>0.89552238805970152</v>
      </c>
      <c r="D21" s="326">
        <v>0</v>
      </c>
      <c r="E21" s="326">
        <v>0</v>
      </c>
      <c r="F21" s="326">
        <v>0</v>
      </c>
      <c r="G21" s="326">
        <v>0</v>
      </c>
      <c r="H21" s="326">
        <v>0.83565459610027859</v>
      </c>
      <c r="I21" s="327">
        <v>22.727272727272727</v>
      </c>
      <c r="J21" s="161"/>
    </row>
    <row r="22" spans="2:10" x14ac:dyDescent="0.25">
      <c r="B22" s="312" t="s">
        <v>71</v>
      </c>
      <c r="C22" s="161"/>
      <c r="D22" s="161"/>
      <c r="E22" s="161"/>
      <c r="F22" s="161"/>
      <c r="G22" s="161"/>
      <c r="H22" s="161"/>
      <c r="I22" s="161"/>
      <c r="J22" s="161"/>
    </row>
  </sheetData>
  <mergeCells count="1"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B1" sqref="B1"/>
    </sheetView>
  </sheetViews>
  <sheetFormatPr defaultRowHeight="15" x14ac:dyDescent="0.25"/>
  <cols>
    <col min="3" max="3" width="17.5703125" customWidth="1"/>
    <col min="4" max="4" width="21.140625" customWidth="1"/>
  </cols>
  <sheetData>
    <row r="1" spans="2:5" ht="15.75" x14ac:dyDescent="0.25">
      <c r="B1" s="1" t="s">
        <v>59</v>
      </c>
    </row>
    <row r="3" spans="2:5" ht="30.75" thickBot="1" x14ac:dyDescent="0.3">
      <c r="B3" s="28" t="s">
        <v>1</v>
      </c>
      <c r="C3" s="28" t="s">
        <v>57</v>
      </c>
      <c r="D3" s="28" t="s">
        <v>58</v>
      </c>
      <c r="E3" s="29"/>
    </row>
    <row r="4" spans="2:5" x14ac:dyDescent="0.25">
      <c r="B4" s="30" t="s">
        <v>5</v>
      </c>
      <c r="C4" s="31">
        <f>1479081.42646523/100</f>
        <v>14790.814264652301</v>
      </c>
      <c r="D4" s="31">
        <v>340</v>
      </c>
      <c r="E4" s="29"/>
    </row>
    <row r="5" spans="2:5" x14ac:dyDescent="0.25">
      <c r="B5" s="30" t="s">
        <v>7</v>
      </c>
      <c r="C5" s="31">
        <f>48388.22686199/100</f>
        <v>483.8822686199</v>
      </c>
      <c r="D5" s="31">
        <v>48</v>
      </c>
      <c r="E5" s="29"/>
    </row>
    <row r="6" spans="2:5" x14ac:dyDescent="0.25">
      <c r="B6" s="30" t="s">
        <v>9</v>
      </c>
      <c r="C6" s="31">
        <f>95820.74093626/100</f>
        <v>958.20740936260006</v>
      </c>
      <c r="D6" s="31">
        <v>64</v>
      </c>
      <c r="E6" s="29"/>
    </row>
    <row r="7" spans="2:5" x14ac:dyDescent="0.25">
      <c r="B7" s="30" t="s">
        <v>11</v>
      </c>
      <c r="C7" s="31">
        <f>20200.90670442/100</f>
        <v>202.00906704419998</v>
      </c>
      <c r="D7" s="31">
        <v>40</v>
      </c>
      <c r="E7" s="29"/>
    </row>
    <row r="8" spans="2:5" ht="15.75" thickBot="1" x14ac:dyDescent="0.3">
      <c r="B8" s="32" t="s">
        <v>13</v>
      </c>
      <c r="C8" s="33">
        <f>133848.51396019/100</f>
        <v>1338.4851396019001</v>
      </c>
      <c r="D8" s="33">
        <v>48</v>
      </c>
      <c r="E8" s="29"/>
    </row>
    <row r="9" spans="2:5" ht="15.75" thickBot="1" x14ac:dyDescent="0.3">
      <c r="C9" s="29"/>
      <c r="D9" s="34">
        <f>SUM(D4:D8)</f>
        <v>540</v>
      </c>
      <c r="E9" s="29"/>
    </row>
    <row r="10" spans="2:5" x14ac:dyDescent="0.25">
      <c r="B10" s="29" t="s">
        <v>18</v>
      </c>
      <c r="C10" s="29"/>
      <c r="D10" s="29"/>
      <c r="E10" s="29"/>
    </row>
    <row r="11" spans="2:5" x14ac:dyDescent="0.25">
      <c r="B11" s="29"/>
      <c r="C11" s="29"/>
      <c r="D11" s="29"/>
      <c r="E11" s="29"/>
    </row>
    <row r="12" spans="2:5" x14ac:dyDescent="0.25">
      <c r="B12" s="29"/>
      <c r="C12" s="29"/>
      <c r="D12" s="29"/>
      <c r="E12" s="29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B2" sqref="B2"/>
    </sheetView>
  </sheetViews>
  <sheetFormatPr defaultRowHeight="15" x14ac:dyDescent="0.25"/>
  <cols>
    <col min="2" max="2" width="12" customWidth="1"/>
  </cols>
  <sheetData>
    <row r="1" spans="2:5" ht="15.75" x14ac:dyDescent="0.25">
      <c r="B1" s="341"/>
    </row>
    <row r="2" spans="2:5" ht="16.5" thickBot="1" x14ac:dyDescent="0.3">
      <c r="B2" s="1" t="s">
        <v>240</v>
      </c>
    </row>
    <row r="3" spans="2:5" ht="24.75" thickBot="1" x14ac:dyDescent="0.3">
      <c r="B3" s="328"/>
      <c r="C3" s="329" t="s">
        <v>61</v>
      </c>
      <c r="D3" s="330" t="s">
        <v>238</v>
      </c>
      <c r="E3" s="331" t="s">
        <v>239</v>
      </c>
    </row>
    <row r="4" spans="2:5" x14ac:dyDescent="0.25">
      <c r="B4" s="1231" t="s">
        <v>60</v>
      </c>
      <c r="C4" s="284">
        <v>1.1000000000000001</v>
      </c>
      <c r="D4" s="332">
        <v>83.963254593175847</v>
      </c>
      <c r="E4" s="333">
        <v>16.036745406824146</v>
      </c>
    </row>
    <row r="5" spans="2:5" x14ac:dyDescent="0.25">
      <c r="B5" s="1231"/>
      <c r="C5" s="284">
        <v>1.2</v>
      </c>
      <c r="D5" s="332">
        <v>91.071428571428569</v>
      </c>
      <c r="E5" s="333">
        <v>8.9285714285714288</v>
      </c>
    </row>
    <row r="6" spans="2:5" x14ac:dyDescent="0.25">
      <c r="B6" s="1231"/>
      <c r="C6" s="284">
        <v>2.1</v>
      </c>
      <c r="D6" s="332">
        <v>69.432314410480345</v>
      </c>
      <c r="E6" s="333">
        <v>30.567685589519648</v>
      </c>
    </row>
    <row r="7" spans="2:5" x14ac:dyDescent="0.25">
      <c r="B7" s="1231"/>
      <c r="C7" s="284">
        <v>2.2000000000000002</v>
      </c>
      <c r="D7" s="332">
        <v>64.522417153996102</v>
      </c>
      <c r="E7" s="333">
        <v>35.477582846003898</v>
      </c>
    </row>
    <row r="8" spans="2:5" x14ac:dyDescent="0.25">
      <c r="B8" s="1231"/>
      <c r="C8" s="286" t="s">
        <v>13</v>
      </c>
      <c r="D8" s="332">
        <v>97.368421052631575</v>
      </c>
      <c r="E8" s="333">
        <v>2.6315789473684208</v>
      </c>
    </row>
    <row r="9" spans="2:5" x14ac:dyDescent="0.25">
      <c r="B9" s="1232"/>
      <c r="C9" s="334" t="s">
        <v>65</v>
      </c>
      <c r="D9" s="335">
        <v>81.836874571624392</v>
      </c>
      <c r="E9" s="336">
        <v>18.163125428375601</v>
      </c>
    </row>
    <row r="10" spans="2:5" x14ac:dyDescent="0.25">
      <c r="B10" s="337" t="s">
        <v>66</v>
      </c>
      <c r="C10" s="338"/>
      <c r="D10" s="339">
        <v>49.612403100775197</v>
      </c>
      <c r="E10" s="340">
        <v>50.387596899224803</v>
      </c>
    </row>
    <row r="11" spans="2:5" x14ac:dyDescent="0.25">
      <c r="B11" s="51" t="s">
        <v>71</v>
      </c>
      <c r="C11" s="161"/>
      <c r="D11" s="51"/>
      <c r="E11" s="51"/>
    </row>
  </sheetData>
  <mergeCells count="1">
    <mergeCell ref="B4:B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10" workbookViewId="0">
      <selection activeCell="E4" sqref="E4"/>
    </sheetView>
  </sheetViews>
  <sheetFormatPr defaultRowHeight="15" x14ac:dyDescent="0.25"/>
  <cols>
    <col min="2" max="2" width="15.7109375" customWidth="1"/>
    <col min="8" max="8" width="10" bestFit="1" customWidth="1"/>
  </cols>
  <sheetData>
    <row r="1" spans="2:10" ht="15.75" x14ac:dyDescent="0.25">
      <c r="B1" s="1" t="s">
        <v>242</v>
      </c>
    </row>
    <row r="2" spans="2:10" ht="15.75" thickBot="1" x14ac:dyDescent="0.3"/>
    <row r="3" spans="2:10" ht="15.75" thickBot="1" x14ac:dyDescent="0.3">
      <c r="B3" s="342"/>
      <c r="C3" s="343"/>
      <c r="D3" s="343" t="s">
        <v>126</v>
      </c>
      <c r="E3" s="343"/>
      <c r="F3" s="343"/>
      <c r="G3" s="343"/>
      <c r="H3" s="343"/>
      <c r="I3" s="1252" t="s">
        <v>66</v>
      </c>
      <c r="J3" s="72"/>
    </row>
    <row r="4" spans="2:10" ht="15.75" thickBot="1" x14ac:dyDescent="0.3">
      <c r="B4" s="294" t="s">
        <v>241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53"/>
      <c r="J4" s="161"/>
    </row>
    <row r="5" spans="2:10" x14ac:dyDescent="0.25">
      <c r="B5" s="137" t="s">
        <v>104</v>
      </c>
      <c r="C5" s="324">
        <v>79.955703211517161</v>
      </c>
      <c r="D5" s="324">
        <v>94.117647058823522</v>
      </c>
      <c r="E5" s="324">
        <v>58.208955223880601</v>
      </c>
      <c r="F5" s="324">
        <v>59.375</v>
      </c>
      <c r="G5" s="324">
        <v>100</v>
      </c>
      <c r="H5" s="324">
        <v>79.152975538517708</v>
      </c>
      <c r="I5" s="325">
        <v>44.537815126050425</v>
      </c>
      <c r="J5" s="161"/>
    </row>
    <row r="6" spans="2:10" x14ac:dyDescent="0.25">
      <c r="B6" s="137" t="s">
        <v>105</v>
      </c>
      <c r="C6" s="324">
        <v>100</v>
      </c>
      <c r="D6" s="324">
        <v>0</v>
      </c>
      <c r="E6" s="324">
        <v>68.181818181818173</v>
      </c>
      <c r="F6" s="324">
        <v>61.661341853035147</v>
      </c>
      <c r="G6" s="324">
        <v>0</v>
      </c>
      <c r="H6" s="324">
        <v>64.303797468354432</v>
      </c>
      <c r="I6" s="325">
        <v>45.454545454545453</v>
      </c>
      <c r="J6" s="161"/>
    </row>
    <row r="7" spans="2:10" x14ac:dyDescent="0.25">
      <c r="B7" s="137" t="s">
        <v>106</v>
      </c>
      <c r="C7" s="324">
        <v>99.441340782122893</v>
      </c>
      <c r="D7" s="324">
        <v>100</v>
      </c>
      <c r="E7" s="324">
        <v>100</v>
      </c>
      <c r="F7" s="324">
        <v>100</v>
      </c>
      <c r="G7" s="324">
        <v>100</v>
      </c>
      <c r="H7" s="324">
        <v>99.729729729729726</v>
      </c>
      <c r="I7" s="325">
        <v>100</v>
      </c>
      <c r="J7" s="161"/>
    </row>
    <row r="8" spans="2:10" x14ac:dyDescent="0.25">
      <c r="B8" s="137" t="s">
        <v>107</v>
      </c>
      <c r="C8" s="324">
        <v>100</v>
      </c>
      <c r="D8" s="324">
        <v>92.72727272727272</v>
      </c>
      <c r="E8" s="324">
        <v>0</v>
      </c>
      <c r="F8" s="324">
        <v>0</v>
      </c>
      <c r="G8" s="324">
        <v>0</v>
      </c>
      <c r="H8" s="324">
        <v>94.871794871794862</v>
      </c>
      <c r="I8" s="325">
        <v>25</v>
      </c>
      <c r="J8" s="161"/>
    </row>
    <row r="9" spans="2:10" x14ac:dyDescent="0.25">
      <c r="B9" s="137" t="s">
        <v>223</v>
      </c>
      <c r="C9" s="324">
        <v>99.210006583278471</v>
      </c>
      <c r="D9" s="324">
        <v>100</v>
      </c>
      <c r="E9" s="324">
        <v>97.701149425287355</v>
      </c>
      <c r="F9" s="324">
        <v>97.101449275362313</v>
      </c>
      <c r="G9" s="324">
        <v>100</v>
      </c>
      <c r="H9" s="324">
        <v>99.067840497151735</v>
      </c>
      <c r="I9" s="325">
        <v>81.395348837209298</v>
      </c>
      <c r="J9" s="161"/>
    </row>
    <row r="10" spans="2:10" x14ac:dyDescent="0.25">
      <c r="B10" s="137" t="s">
        <v>109</v>
      </c>
      <c r="C10" s="324">
        <v>99.725651577503427</v>
      </c>
      <c r="D10" s="324">
        <v>97.2</v>
      </c>
      <c r="E10" s="324">
        <v>100</v>
      </c>
      <c r="F10" s="324">
        <v>100</v>
      </c>
      <c r="G10" s="324">
        <v>100</v>
      </c>
      <c r="H10" s="324">
        <v>99.102691924227315</v>
      </c>
      <c r="I10" s="325">
        <v>56.25</v>
      </c>
      <c r="J10" s="161"/>
    </row>
    <row r="11" spans="2:10" x14ac:dyDescent="0.25">
      <c r="B11" s="137" t="s">
        <v>110</v>
      </c>
      <c r="C11" s="324">
        <v>100</v>
      </c>
      <c r="D11" s="324">
        <v>100</v>
      </c>
      <c r="E11" s="324">
        <v>100</v>
      </c>
      <c r="F11" s="324">
        <v>0</v>
      </c>
      <c r="G11" s="324">
        <v>100</v>
      </c>
      <c r="H11" s="324">
        <v>100</v>
      </c>
      <c r="I11" s="325">
        <v>90</v>
      </c>
      <c r="J11" s="161"/>
    </row>
    <row r="12" spans="2:10" x14ac:dyDescent="0.25">
      <c r="B12" s="137" t="s">
        <v>111</v>
      </c>
      <c r="C12" s="324">
        <v>99.548095545513235</v>
      </c>
      <c r="D12" s="324">
        <v>0</v>
      </c>
      <c r="E12" s="324">
        <v>98.876404494382015</v>
      </c>
      <c r="F12" s="324">
        <v>100</v>
      </c>
      <c r="G12" s="324">
        <v>98.550724637681171</v>
      </c>
      <c r="H12" s="324">
        <v>99.476439790575924</v>
      </c>
      <c r="I12" s="325">
        <v>97.222222222222214</v>
      </c>
      <c r="J12" s="161"/>
    </row>
    <row r="13" spans="2:10" x14ac:dyDescent="0.25">
      <c r="B13" s="137" t="s">
        <v>112</v>
      </c>
      <c r="C13" s="324">
        <v>99.470899470899468</v>
      </c>
      <c r="D13" s="324">
        <v>99.056603773584911</v>
      </c>
      <c r="E13" s="324">
        <v>100</v>
      </c>
      <c r="F13" s="324">
        <v>100</v>
      </c>
      <c r="G13" s="324">
        <v>98.412698412698404</v>
      </c>
      <c r="H13" s="324">
        <v>99.34693877551021</v>
      </c>
      <c r="I13" s="325">
        <v>78.94736842105263</v>
      </c>
      <c r="J13" s="161"/>
    </row>
    <row r="14" spans="2:10" x14ac:dyDescent="0.25">
      <c r="B14" s="137" t="s">
        <v>113</v>
      </c>
      <c r="C14" s="324">
        <v>99.780941949616647</v>
      </c>
      <c r="D14" s="324">
        <v>95.833333333333343</v>
      </c>
      <c r="E14" s="324">
        <v>100</v>
      </c>
      <c r="F14" s="324">
        <v>97.222222222222214</v>
      </c>
      <c r="G14" s="324">
        <v>100</v>
      </c>
      <c r="H14" s="324">
        <v>99.636693914623066</v>
      </c>
      <c r="I14" s="325">
        <v>100</v>
      </c>
      <c r="J14" s="161"/>
    </row>
    <row r="15" spans="2:10" x14ac:dyDescent="0.25">
      <c r="B15" s="137" t="s">
        <v>224</v>
      </c>
      <c r="C15" s="324">
        <v>99.863387978142086</v>
      </c>
      <c r="D15" s="324">
        <v>100</v>
      </c>
      <c r="E15" s="324">
        <v>100</v>
      </c>
      <c r="F15" s="324">
        <v>0</v>
      </c>
      <c r="G15" s="324">
        <v>98.461538461538467</v>
      </c>
      <c r="H15" s="324">
        <v>99.756394640682103</v>
      </c>
      <c r="I15" s="325">
        <v>77.027027027027032</v>
      </c>
      <c r="J15" s="161"/>
    </row>
    <row r="16" spans="2:10" x14ac:dyDescent="0.25">
      <c r="B16" s="137" t="s">
        <v>118</v>
      </c>
      <c r="C16" s="324">
        <v>99.404052443384984</v>
      </c>
      <c r="D16" s="324">
        <v>100</v>
      </c>
      <c r="E16" s="324">
        <v>92.592592592592595</v>
      </c>
      <c r="F16" s="324">
        <v>100</v>
      </c>
      <c r="G16" s="324">
        <v>100</v>
      </c>
      <c r="H16" s="324">
        <v>99.209039548022602</v>
      </c>
      <c r="I16" s="325">
        <v>37.5</v>
      </c>
      <c r="J16" s="161"/>
    </row>
    <row r="17" spans="2:10" x14ac:dyDescent="0.25">
      <c r="B17" s="137" t="s">
        <v>225</v>
      </c>
      <c r="C17" s="324">
        <v>98.567335243553018</v>
      </c>
      <c r="D17" s="324">
        <v>0</v>
      </c>
      <c r="E17" s="324">
        <v>96.491228070175438</v>
      </c>
      <c r="F17" s="324">
        <v>96.428571428571431</v>
      </c>
      <c r="G17" s="324">
        <v>100</v>
      </c>
      <c r="H17" s="324">
        <v>98.194130925507906</v>
      </c>
      <c r="I17" s="325">
        <v>60</v>
      </c>
      <c r="J17" s="161"/>
    </row>
    <row r="18" spans="2:10" x14ac:dyDescent="0.25">
      <c r="B18" s="137" t="s">
        <v>140</v>
      </c>
      <c r="C18" s="324">
        <v>99.53051643192488</v>
      </c>
      <c r="D18" s="324">
        <v>0</v>
      </c>
      <c r="E18" s="324">
        <v>100</v>
      </c>
      <c r="F18" s="324">
        <v>100</v>
      </c>
      <c r="G18" s="324">
        <v>100</v>
      </c>
      <c r="H18" s="324">
        <v>99.598393574297177</v>
      </c>
      <c r="I18" s="325">
        <v>100</v>
      </c>
      <c r="J18" s="161"/>
    </row>
    <row r="19" spans="2:10" x14ac:dyDescent="0.25">
      <c r="B19" s="137" t="s">
        <v>115</v>
      </c>
      <c r="C19" s="324">
        <v>99.576271186440678</v>
      </c>
      <c r="D19" s="324">
        <v>0</v>
      </c>
      <c r="E19" s="324">
        <v>100</v>
      </c>
      <c r="F19" s="324">
        <v>100</v>
      </c>
      <c r="G19" s="324">
        <v>100</v>
      </c>
      <c r="H19" s="324">
        <v>99.680511182108617</v>
      </c>
      <c r="I19" s="325">
        <v>0</v>
      </c>
      <c r="J19" s="161"/>
    </row>
    <row r="20" spans="2:10" x14ac:dyDescent="0.25">
      <c r="B20" s="137" t="s">
        <v>142</v>
      </c>
      <c r="C20" s="324">
        <v>77.58620689655173</v>
      </c>
      <c r="D20" s="324">
        <v>54.166666666666664</v>
      </c>
      <c r="E20" s="324">
        <v>73.68421052631578</v>
      </c>
      <c r="F20" s="324">
        <v>60.526315789473685</v>
      </c>
      <c r="G20" s="324">
        <v>25</v>
      </c>
      <c r="H20" s="324">
        <v>72.486772486772495</v>
      </c>
      <c r="I20" s="325">
        <v>30.434782608695656</v>
      </c>
      <c r="J20" s="161"/>
    </row>
    <row r="21" spans="2:10" x14ac:dyDescent="0.25">
      <c r="B21" s="98" t="s">
        <v>143</v>
      </c>
      <c r="C21" s="326">
        <v>97.31343283582089</v>
      </c>
      <c r="D21" s="326">
        <v>100</v>
      </c>
      <c r="E21" s="326">
        <v>100</v>
      </c>
      <c r="F21" s="326">
        <v>100</v>
      </c>
      <c r="G21" s="326">
        <v>100</v>
      </c>
      <c r="H21" s="326">
        <v>97.493036211699163</v>
      </c>
      <c r="I21" s="327">
        <v>54.54545454545454</v>
      </c>
      <c r="J21" s="161"/>
    </row>
    <row r="22" spans="2:10" x14ac:dyDescent="0.25">
      <c r="B22" s="51" t="s">
        <v>71</v>
      </c>
      <c r="C22" s="161"/>
      <c r="D22" s="161"/>
      <c r="E22" s="161"/>
      <c r="F22" s="161"/>
      <c r="G22" s="161"/>
      <c r="H22" s="161"/>
      <c r="I22" s="161"/>
      <c r="J22" s="161"/>
    </row>
  </sheetData>
  <mergeCells count="1">
    <mergeCell ref="I3:I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B1" sqref="B1"/>
    </sheetView>
  </sheetViews>
  <sheetFormatPr defaultRowHeight="15" x14ac:dyDescent="0.25"/>
  <cols>
    <col min="2" max="2" width="21.28515625" customWidth="1"/>
    <col min="8" max="8" width="10" bestFit="1" customWidth="1"/>
  </cols>
  <sheetData>
    <row r="1" spans="2:10" ht="15.75" x14ac:dyDescent="0.25">
      <c r="B1" s="1" t="s">
        <v>244</v>
      </c>
    </row>
    <row r="3" spans="2:10" ht="15.75" thickBot="1" x14ac:dyDescent="0.3">
      <c r="B3" s="91"/>
      <c r="C3" s="166"/>
      <c r="D3" s="166" t="s">
        <v>126</v>
      </c>
      <c r="E3" s="166"/>
      <c r="F3" s="166"/>
      <c r="G3" s="166"/>
      <c r="H3" s="166"/>
      <c r="I3" s="1245" t="s">
        <v>66</v>
      </c>
      <c r="J3" s="161"/>
    </row>
    <row r="4" spans="2:10" ht="15.75" thickBot="1" x14ac:dyDescent="0.3">
      <c r="B4" s="294" t="s">
        <v>243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46"/>
      <c r="J4" s="161"/>
    </row>
    <row r="5" spans="2:10" ht="15.75" thickTop="1" x14ac:dyDescent="0.25">
      <c r="B5" s="137" t="s">
        <v>104</v>
      </c>
      <c r="C5" s="295">
        <v>22.923588039867109</v>
      </c>
      <c r="D5" s="295">
        <v>7.2664359861591699</v>
      </c>
      <c r="E5" s="295">
        <v>43.582089552238806</v>
      </c>
      <c r="F5" s="295">
        <v>41.40625</v>
      </c>
      <c r="G5" s="344">
        <v>0.55248618784530379</v>
      </c>
      <c r="H5" s="295">
        <v>23.183643665571378</v>
      </c>
      <c r="I5" s="345">
        <v>57.983193277310932</v>
      </c>
      <c r="J5" s="161"/>
    </row>
    <row r="6" spans="2:10" x14ac:dyDescent="0.25">
      <c r="B6" s="137" t="s">
        <v>105</v>
      </c>
      <c r="C6" s="297">
        <v>0</v>
      </c>
      <c r="D6" s="297">
        <v>0</v>
      </c>
      <c r="E6" s="297">
        <v>39.393939393939391</v>
      </c>
      <c r="F6" s="297">
        <v>41.853035143769965</v>
      </c>
      <c r="G6" s="297">
        <v>0</v>
      </c>
      <c r="H6" s="297">
        <v>39.746835443037973</v>
      </c>
      <c r="I6" s="345">
        <v>69.696969696969703</v>
      </c>
      <c r="J6" s="161"/>
    </row>
    <row r="7" spans="2:10" x14ac:dyDescent="0.25">
      <c r="B7" s="137" t="s">
        <v>106</v>
      </c>
      <c r="C7" s="297">
        <v>0</v>
      </c>
      <c r="D7" s="297">
        <v>0</v>
      </c>
      <c r="E7" s="297">
        <v>0</v>
      </c>
      <c r="F7" s="297">
        <v>0</v>
      </c>
      <c r="G7" s="297">
        <v>0</v>
      </c>
      <c r="H7" s="297">
        <v>0</v>
      </c>
      <c r="I7" s="345">
        <v>0</v>
      </c>
      <c r="J7" s="161"/>
    </row>
    <row r="8" spans="2:10" x14ac:dyDescent="0.25">
      <c r="B8" s="137" t="s">
        <v>107</v>
      </c>
      <c r="C8" s="297">
        <v>0</v>
      </c>
      <c r="D8" s="297">
        <v>7.2727272727272725</v>
      </c>
      <c r="E8" s="297">
        <v>0</v>
      </c>
      <c r="F8" s="297">
        <v>0</v>
      </c>
      <c r="G8" s="297">
        <v>0</v>
      </c>
      <c r="H8" s="297">
        <v>5.1282051282051277</v>
      </c>
      <c r="I8" s="345">
        <v>75</v>
      </c>
      <c r="J8" s="161"/>
    </row>
    <row r="9" spans="2:10" x14ac:dyDescent="0.25">
      <c r="B9" s="137" t="s">
        <v>223</v>
      </c>
      <c r="C9" s="346">
        <v>0.92165898617511521</v>
      </c>
      <c r="D9" s="297">
        <v>0</v>
      </c>
      <c r="E9" s="297">
        <v>2.8735632183908044</v>
      </c>
      <c r="F9" s="297">
        <v>4.3478260869565215</v>
      </c>
      <c r="G9" s="297">
        <v>0</v>
      </c>
      <c r="H9" s="297">
        <v>1.1393060590367685</v>
      </c>
      <c r="I9" s="345">
        <v>22.093023255813954</v>
      </c>
      <c r="J9" s="161"/>
    </row>
    <row r="10" spans="2:10" x14ac:dyDescent="0.25">
      <c r="B10" s="137" t="s">
        <v>109</v>
      </c>
      <c r="C10" s="346">
        <v>0.41152263374485598</v>
      </c>
      <c r="D10" s="297">
        <v>1.2</v>
      </c>
      <c r="E10" s="297">
        <v>0</v>
      </c>
      <c r="F10" s="297">
        <v>0</v>
      </c>
      <c r="G10" s="297">
        <v>0</v>
      </c>
      <c r="H10" s="346">
        <v>0.59820538384845467</v>
      </c>
      <c r="I10" s="345">
        <v>37.5</v>
      </c>
      <c r="J10" s="161"/>
    </row>
    <row r="11" spans="2:10" x14ac:dyDescent="0.25">
      <c r="B11" s="137" t="s">
        <v>110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345">
        <v>10</v>
      </c>
      <c r="J11" s="161"/>
    </row>
    <row r="12" spans="2:10" x14ac:dyDescent="0.25">
      <c r="B12" s="137" t="s">
        <v>111</v>
      </c>
      <c r="C12" s="346">
        <v>0.19367333763718528</v>
      </c>
      <c r="D12" s="297">
        <v>0</v>
      </c>
      <c r="E12" s="297">
        <v>0</v>
      </c>
      <c r="F12" s="297">
        <v>0</v>
      </c>
      <c r="G12" s="297">
        <v>0</v>
      </c>
      <c r="H12" s="346">
        <v>0.17452006980802792</v>
      </c>
      <c r="I12" s="345">
        <v>5.5555555555555554</v>
      </c>
      <c r="J12" s="161"/>
    </row>
    <row r="13" spans="2:10" x14ac:dyDescent="0.25">
      <c r="B13" s="137" t="s">
        <v>112</v>
      </c>
      <c r="C13" s="297">
        <v>0</v>
      </c>
      <c r="D13" s="346">
        <v>0.31446540880503149</v>
      </c>
      <c r="E13" s="297">
        <v>0</v>
      </c>
      <c r="F13" s="297">
        <v>0</v>
      </c>
      <c r="G13" s="297">
        <v>0</v>
      </c>
      <c r="H13" s="346">
        <v>8.1632653061224497E-2</v>
      </c>
      <c r="I13" s="345">
        <v>23.684210526315788</v>
      </c>
      <c r="J13" s="161"/>
    </row>
    <row r="14" spans="2:10" x14ac:dyDescent="0.25">
      <c r="B14" s="137" t="s">
        <v>113</v>
      </c>
      <c r="C14" s="297">
        <v>0</v>
      </c>
      <c r="D14" s="297">
        <v>0</v>
      </c>
      <c r="E14" s="297">
        <v>0</v>
      </c>
      <c r="F14" s="297">
        <v>2.7777777777777777</v>
      </c>
      <c r="G14" s="297">
        <v>0</v>
      </c>
      <c r="H14" s="346">
        <v>9.0826521344232511E-2</v>
      </c>
      <c r="I14" s="345">
        <v>0</v>
      </c>
      <c r="J14" s="161"/>
    </row>
    <row r="15" spans="2:10" x14ac:dyDescent="0.25">
      <c r="B15" s="137" t="s">
        <v>224</v>
      </c>
      <c r="C15" s="346">
        <v>0.13661202185792351</v>
      </c>
      <c r="D15" s="297">
        <v>0</v>
      </c>
      <c r="E15" s="297">
        <v>0</v>
      </c>
      <c r="F15" s="297">
        <v>0</v>
      </c>
      <c r="G15" s="297">
        <v>0</v>
      </c>
      <c r="H15" s="346">
        <v>0.12180267965895249</v>
      </c>
      <c r="I15" s="345">
        <v>24.324324324324326</v>
      </c>
      <c r="J15" s="161"/>
    </row>
    <row r="16" spans="2:10" x14ac:dyDescent="0.25">
      <c r="B16" s="137" t="s">
        <v>118</v>
      </c>
      <c r="C16" s="346">
        <v>0.23837902264600713</v>
      </c>
      <c r="D16" s="297">
        <v>0</v>
      </c>
      <c r="E16" s="297">
        <v>7.4074074074074066</v>
      </c>
      <c r="F16" s="297">
        <v>0</v>
      </c>
      <c r="G16" s="297">
        <v>0</v>
      </c>
      <c r="H16" s="346">
        <v>0.4519774011299435</v>
      </c>
      <c r="I16" s="345">
        <v>62.5</v>
      </c>
      <c r="J16" s="161"/>
    </row>
    <row r="17" spans="2:10" x14ac:dyDescent="0.25">
      <c r="B17" s="137" t="s">
        <v>225</v>
      </c>
      <c r="C17" s="297">
        <v>1.1461318051575931</v>
      </c>
      <c r="D17" s="297">
        <v>0</v>
      </c>
      <c r="E17" s="297">
        <v>3.5087719298245612</v>
      </c>
      <c r="F17" s="297">
        <v>3.5714285714285712</v>
      </c>
      <c r="G17" s="297">
        <v>0</v>
      </c>
      <c r="H17" s="297">
        <v>1.5801354401805869</v>
      </c>
      <c r="I17" s="345">
        <v>40</v>
      </c>
      <c r="J17" s="161"/>
    </row>
    <row r="18" spans="2:10" x14ac:dyDescent="0.25">
      <c r="B18" s="137" t="s">
        <v>140</v>
      </c>
      <c r="C18" s="346">
        <v>0</v>
      </c>
      <c r="D18" s="297">
        <v>0</v>
      </c>
      <c r="E18" s="297">
        <v>0</v>
      </c>
      <c r="F18" s="297">
        <v>0</v>
      </c>
      <c r="G18" s="297">
        <v>0</v>
      </c>
      <c r="H18" s="346">
        <v>0</v>
      </c>
      <c r="I18" s="345">
        <v>0</v>
      </c>
      <c r="J18" s="161"/>
    </row>
    <row r="19" spans="2:10" x14ac:dyDescent="0.25">
      <c r="B19" s="137" t="s">
        <v>115</v>
      </c>
      <c r="C19" s="346">
        <v>0</v>
      </c>
      <c r="D19" s="297">
        <v>0</v>
      </c>
      <c r="E19" s="297">
        <v>0</v>
      </c>
      <c r="F19" s="297">
        <v>0</v>
      </c>
      <c r="G19" s="297">
        <v>0</v>
      </c>
      <c r="H19" s="346">
        <v>0</v>
      </c>
      <c r="I19" s="345">
        <v>0</v>
      </c>
      <c r="J19" s="161"/>
    </row>
    <row r="20" spans="2:10" x14ac:dyDescent="0.25">
      <c r="B20" s="137" t="s">
        <v>142</v>
      </c>
      <c r="C20" s="297">
        <v>25.862068965517242</v>
      </c>
      <c r="D20" s="297">
        <v>45.833333333333329</v>
      </c>
      <c r="E20" s="297">
        <v>39.473684210526315</v>
      </c>
      <c r="F20" s="297">
        <v>52.631578947368418</v>
      </c>
      <c r="G20" s="297">
        <v>75</v>
      </c>
      <c r="H20" s="297">
        <v>33.597883597883602</v>
      </c>
      <c r="I20" s="345">
        <v>95.652173913043484</v>
      </c>
      <c r="J20" s="161"/>
    </row>
    <row r="21" spans="2:10" x14ac:dyDescent="0.25">
      <c r="B21" s="98" t="s">
        <v>143</v>
      </c>
      <c r="C21" s="298">
        <v>2.0895522388059704</v>
      </c>
      <c r="D21" s="298">
        <v>16.666666666666664</v>
      </c>
      <c r="E21" s="298">
        <v>0</v>
      </c>
      <c r="F21" s="298">
        <v>0</v>
      </c>
      <c r="G21" s="298">
        <v>0</v>
      </c>
      <c r="H21" s="298">
        <v>2.2284122562674096</v>
      </c>
      <c r="I21" s="347">
        <v>63.636363636363633</v>
      </c>
      <c r="J21" s="161"/>
    </row>
    <row r="22" spans="2:10" x14ac:dyDescent="0.25">
      <c r="B22" s="51" t="s">
        <v>71</v>
      </c>
      <c r="C22" s="161"/>
      <c r="D22" s="161"/>
      <c r="E22" s="161"/>
      <c r="F22" s="161"/>
      <c r="G22" s="161"/>
      <c r="H22" s="161"/>
      <c r="I22" s="161"/>
      <c r="J22" s="161"/>
    </row>
  </sheetData>
  <mergeCells count="1">
    <mergeCell ref="I3:I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4.5703125" customWidth="1"/>
    <col min="3" max="3" width="13" customWidth="1"/>
    <col min="4" max="4" width="10.5703125" customWidth="1"/>
  </cols>
  <sheetData>
    <row r="1" spans="2:4" ht="15.75" x14ac:dyDescent="0.25">
      <c r="B1" s="145" t="s">
        <v>246</v>
      </c>
    </row>
    <row r="3" spans="2:4" ht="24.75" thickBot="1" x14ac:dyDescent="0.3">
      <c r="B3" s="348"/>
      <c r="C3" s="349" t="s">
        <v>61</v>
      </c>
      <c r="D3" s="160" t="s">
        <v>245</v>
      </c>
    </row>
    <row r="4" spans="2:4" x14ac:dyDescent="0.25">
      <c r="B4" s="1249" t="s">
        <v>60</v>
      </c>
      <c r="C4" s="255">
        <v>1.1000000000000001</v>
      </c>
      <c r="D4" s="350">
        <v>0.89203322054748324</v>
      </c>
    </row>
    <row r="5" spans="2:4" x14ac:dyDescent="0.25">
      <c r="B5" s="1249"/>
      <c r="C5" s="255">
        <v>1.2</v>
      </c>
      <c r="D5" s="350">
        <v>0</v>
      </c>
    </row>
    <row r="6" spans="2:4" x14ac:dyDescent="0.25">
      <c r="B6" s="1249"/>
      <c r="C6" s="255">
        <v>2.1</v>
      </c>
      <c r="D6" s="350">
        <v>13.864818024263471</v>
      </c>
    </row>
    <row r="7" spans="2:4" x14ac:dyDescent="0.25">
      <c r="B7" s="1249"/>
      <c r="C7" s="255">
        <v>2.2000000000000002</v>
      </c>
      <c r="D7" s="350">
        <v>57.142857142856855</v>
      </c>
    </row>
    <row r="8" spans="2:4" x14ac:dyDescent="0.25">
      <c r="B8" s="1249"/>
      <c r="C8" s="256" t="s">
        <v>13</v>
      </c>
      <c r="D8" s="350">
        <v>1.1538461538461524</v>
      </c>
    </row>
    <row r="9" spans="2:4" x14ac:dyDescent="0.25">
      <c r="B9" s="1250"/>
      <c r="C9" s="351" t="s">
        <v>65</v>
      </c>
      <c r="D9" s="350">
        <v>2.3558128265598364</v>
      </c>
    </row>
    <row r="10" spans="2:4" x14ac:dyDescent="0.25">
      <c r="B10" s="352" t="s">
        <v>66</v>
      </c>
      <c r="C10" s="353"/>
      <c r="D10" s="354">
        <v>16.923076923076923</v>
      </c>
    </row>
    <row r="11" spans="2:4" x14ac:dyDescent="0.25">
      <c r="B11" s="355" t="s">
        <v>71</v>
      </c>
      <c r="C11" s="51"/>
      <c r="D11" s="312"/>
    </row>
  </sheetData>
  <mergeCells count="1">
    <mergeCell ref="B4:B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F12" sqref="F12"/>
    </sheetView>
  </sheetViews>
  <sheetFormatPr defaultRowHeight="15" x14ac:dyDescent="0.25"/>
  <cols>
    <col min="2" max="2" width="18.42578125" customWidth="1"/>
    <col min="4" max="4" width="15" customWidth="1"/>
    <col min="5" max="5" width="11.5703125" customWidth="1"/>
    <col min="6" max="6" width="11.140625" customWidth="1"/>
    <col min="7" max="7" width="13.28515625" customWidth="1"/>
  </cols>
  <sheetData>
    <row r="1" spans="2:8" ht="15.75" x14ac:dyDescent="0.25">
      <c r="B1" s="145" t="s">
        <v>258</v>
      </c>
    </row>
    <row r="3" spans="2:8" ht="43.5" x14ac:dyDescent="0.25">
      <c r="B3" s="356"/>
      <c r="C3" s="356" t="s">
        <v>247</v>
      </c>
      <c r="D3" s="357" t="s">
        <v>248</v>
      </c>
      <c r="E3" s="357" t="s">
        <v>249</v>
      </c>
      <c r="F3" s="357" t="s">
        <v>250</v>
      </c>
      <c r="G3" s="357" t="s">
        <v>103</v>
      </c>
      <c r="H3" s="358" t="s">
        <v>62</v>
      </c>
    </row>
    <row r="4" spans="2:8" x14ac:dyDescent="0.25">
      <c r="B4" s="359"/>
      <c r="C4" s="359" t="s">
        <v>251</v>
      </c>
      <c r="D4" s="360">
        <v>6.1538461538461497</v>
      </c>
      <c r="E4" s="360">
        <v>55.384615384615365</v>
      </c>
      <c r="F4" s="360">
        <v>26.153846153846118</v>
      </c>
      <c r="G4" s="360">
        <v>12.307692307692292</v>
      </c>
      <c r="H4" s="361">
        <v>100</v>
      </c>
    </row>
    <row r="5" spans="2:8" x14ac:dyDescent="0.25">
      <c r="B5" s="362" t="s">
        <v>252</v>
      </c>
      <c r="C5" s="359" t="s">
        <v>253</v>
      </c>
      <c r="D5" s="363">
        <v>1.5151515151515178</v>
      </c>
      <c r="E5" s="360">
        <v>30.303030303030365</v>
      </c>
      <c r="F5" s="360">
        <v>58.333333333333407</v>
      </c>
      <c r="G5" s="360">
        <v>9.8484848484848637</v>
      </c>
      <c r="H5" s="361">
        <v>100</v>
      </c>
    </row>
    <row r="6" spans="2:8" x14ac:dyDescent="0.25">
      <c r="B6" s="362" t="s">
        <v>254</v>
      </c>
      <c r="C6" s="359" t="s">
        <v>255</v>
      </c>
      <c r="D6" s="360">
        <v>0.5102040816326493</v>
      </c>
      <c r="E6" s="360">
        <v>7.9081632653060669</v>
      </c>
      <c r="F6" s="360">
        <v>89.795918367346843</v>
      </c>
      <c r="G6" s="363">
        <v>1.7857142857142725</v>
      </c>
      <c r="H6" s="361">
        <v>100</v>
      </c>
    </row>
    <row r="7" spans="2:8" x14ac:dyDescent="0.25">
      <c r="B7" s="359"/>
      <c r="C7" s="359" t="s">
        <v>256</v>
      </c>
      <c r="D7" s="360">
        <v>38.461538461538467</v>
      </c>
      <c r="E7" s="360">
        <v>61.538461538461554</v>
      </c>
      <c r="F7" s="360">
        <v>0</v>
      </c>
      <c r="G7" s="360">
        <v>0</v>
      </c>
      <c r="H7" s="361">
        <v>100</v>
      </c>
    </row>
    <row r="8" spans="2:8" x14ac:dyDescent="0.25">
      <c r="B8" s="364"/>
      <c r="C8" s="364" t="s">
        <v>62</v>
      </c>
      <c r="D8" s="363">
        <v>3.6022861474547043</v>
      </c>
      <c r="E8" s="360">
        <v>35.204612732059424</v>
      </c>
      <c r="F8" s="360">
        <v>52.587698445690144</v>
      </c>
      <c r="G8" s="360">
        <v>8.605402674796828</v>
      </c>
      <c r="H8" s="361">
        <v>100</v>
      </c>
    </row>
    <row r="9" spans="2:8" x14ac:dyDescent="0.25">
      <c r="B9" s="365" t="s">
        <v>66</v>
      </c>
      <c r="C9" s="366"/>
      <c r="D9" s="367">
        <v>19.047619047619047</v>
      </c>
      <c r="E9" s="367">
        <v>21.904761904761905</v>
      </c>
      <c r="F9" s="367">
        <v>50.476190476190474</v>
      </c>
      <c r="G9" s="367">
        <v>8.5714285714285712</v>
      </c>
      <c r="H9" s="368">
        <v>100</v>
      </c>
    </row>
    <row r="10" spans="2:8" x14ac:dyDescent="0.25">
      <c r="B10" s="51" t="s">
        <v>257</v>
      </c>
      <c r="C10" s="51"/>
      <c r="D10" s="360"/>
      <c r="E10" s="360"/>
      <c r="F10" s="360"/>
      <c r="G10" s="360"/>
      <c r="H10" s="360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workbookViewId="0">
      <selection activeCell="B1" sqref="B1"/>
    </sheetView>
  </sheetViews>
  <sheetFormatPr defaultRowHeight="15" x14ac:dyDescent="0.25"/>
  <cols>
    <col min="2" max="2" width="16.28515625" customWidth="1"/>
    <col min="6" max="6" width="12" customWidth="1"/>
    <col min="7" max="7" width="9.7109375" customWidth="1"/>
    <col min="8" max="8" width="11.42578125" customWidth="1"/>
  </cols>
  <sheetData>
    <row r="1" spans="2:10" ht="15.75" x14ac:dyDescent="0.25">
      <c r="B1" s="145" t="s">
        <v>260</v>
      </c>
    </row>
    <row r="3" spans="2:10" ht="15.75" thickBot="1" x14ac:dyDescent="0.3">
      <c r="B3" s="91"/>
      <c r="C3" s="1254" t="s">
        <v>126</v>
      </c>
      <c r="D3" s="1254"/>
      <c r="E3" s="1254"/>
      <c r="F3" s="1254"/>
      <c r="G3" s="1254"/>
      <c r="H3" s="1254"/>
      <c r="I3" s="1255" t="s">
        <v>66</v>
      </c>
      <c r="J3" s="161"/>
    </row>
    <row r="4" spans="2:10" ht="15.75" thickBot="1" x14ac:dyDescent="0.3">
      <c r="B4" s="369" t="s">
        <v>259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56"/>
      <c r="J4" s="370"/>
    </row>
    <row r="5" spans="2:10" ht="15.75" thickTop="1" x14ac:dyDescent="0.25">
      <c r="B5" s="137" t="s">
        <v>104</v>
      </c>
      <c r="C5" s="344">
        <v>0.11074197120708748</v>
      </c>
      <c r="D5" s="295">
        <v>0</v>
      </c>
      <c r="E5" s="295">
        <v>2.3880597014925375</v>
      </c>
      <c r="F5" s="295">
        <v>10.9375</v>
      </c>
      <c r="G5" s="344">
        <v>0.55248618784530379</v>
      </c>
      <c r="H5" s="344">
        <v>0.91274187659729833</v>
      </c>
      <c r="I5" s="296">
        <v>5.0420168067226889</v>
      </c>
      <c r="J5" s="161"/>
    </row>
    <row r="6" spans="2:10" x14ac:dyDescent="0.25">
      <c r="B6" s="137" t="s">
        <v>105</v>
      </c>
      <c r="C6" s="297">
        <v>93.75</v>
      </c>
      <c r="D6" s="297">
        <v>0</v>
      </c>
      <c r="E6" s="297">
        <v>92.424242424242422</v>
      </c>
      <c r="F6" s="297">
        <v>87.859424920127793</v>
      </c>
      <c r="G6" s="297">
        <v>0</v>
      </c>
      <c r="H6" s="297">
        <v>88.860759493670884</v>
      </c>
      <c r="I6" s="296">
        <v>78.787878787878782</v>
      </c>
      <c r="J6" s="161"/>
    </row>
    <row r="7" spans="2:10" x14ac:dyDescent="0.25">
      <c r="B7" s="137" t="s">
        <v>106</v>
      </c>
      <c r="C7" s="297">
        <v>0</v>
      </c>
      <c r="D7" s="297">
        <v>0</v>
      </c>
      <c r="E7" s="297">
        <v>0</v>
      </c>
      <c r="F7" s="297">
        <v>7.6923076923076925</v>
      </c>
      <c r="G7" s="297">
        <v>0</v>
      </c>
      <c r="H7" s="346">
        <v>0.27027027027027029</v>
      </c>
      <c r="I7" s="296">
        <v>0</v>
      </c>
      <c r="J7" s="161"/>
    </row>
    <row r="8" spans="2:10" x14ac:dyDescent="0.25">
      <c r="B8" s="137" t="s">
        <v>107</v>
      </c>
      <c r="C8" s="297">
        <v>0</v>
      </c>
      <c r="D8" s="297">
        <v>0</v>
      </c>
      <c r="E8" s="297">
        <v>0</v>
      </c>
      <c r="F8" s="297">
        <v>0</v>
      </c>
      <c r="G8" s="297">
        <v>0</v>
      </c>
      <c r="H8" s="297">
        <v>0</v>
      </c>
      <c r="I8" s="296">
        <v>0</v>
      </c>
      <c r="J8" s="161"/>
    </row>
    <row r="9" spans="2:10" x14ac:dyDescent="0.25">
      <c r="B9" s="137" t="s">
        <v>223</v>
      </c>
      <c r="C9" s="297">
        <v>0</v>
      </c>
      <c r="D9" s="297">
        <v>0</v>
      </c>
      <c r="E9" s="297">
        <v>3.4482758620689653</v>
      </c>
      <c r="F9" s="297">
        <v>14.492753623188406</v>
      </c>
      <c r="G9" s="346">
        <v>0.5988023952095809</v>
      </c>
      <c r="H9" s="346">
        <v>0.88037286380113922</v>
      </c>
      <c r="I9" s="296">
        <v>1.1627906976744187</v>
      </c>
      <c r="J9" s="161"/>
    </row>
    <row r="10" spans="2:10" x14ac:dyDescent="0.25">
      <c r="B10" s="137" t="s">
        <v>109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297">
        <v>0</v>
      </c>
      <c r="I10" s="296">
        <v>0</v>
      </c>
      <c r="J10" s="161"/>
    </row>
    <row r="11" spans="2:10" x14ac:dyDescent="0.25">
      <c r="B11" s="137" t="s">
        <v>110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297">
        <v>0</v>
      </c>
      <c r="I11" s="296">
        <v>0</v>
      </c>
      <c r="J11" s="161"/>
    </row>
    <row r="12" spans="2:10" x14ac:dyDescent="0.25">
      <c r="B12" s="137" t="s">
        <v>111</v>
      </c>
      <c r="C12" s="346">
        <v>6.4557779212395083E-2</v>
      </c>
      <c r="D12" s="297">
        <v>0</v>
      </c>
      <c r="E12" s="297">
        <v>2.2471910112359552</v>
      </c>
      <c r="F12" s="297">
        <v>0</v>
      </c>
      <c r="G12" s="297">
        <v>0</v>
      </c>
      <c r="H12" s="346">
        <v>0.17452006980802792</v>
      </c>
      <c r="I12" s="296">
        <v>0</v>
      </c>
      <c r="J12" s="161"/>
    </row>
    <row r="13" spans="2:10" x14ac:dyDescent="0.25">
      <c r="B13" s="137" t="s">
        <v>112</v>
      </c>
      <c r="C13" s="346">
        <v>0.13227513227513227</v>
      </c>
      <c r="D13" s="297">
        <v>0</v>
      </c>
      <c r="E13" s="297">
        <v>1.3157894736842104</v>
      </c>
      <c r="F13" s="297">
        <v>25</v>
      </c>
      <c r="G13" s="297">
        <v>0</v>
      </c>
      <c r="H13" s="346">
        <v>0.40816326530612246</v>
      </c>
      <c r="I13" s="296">
        <v>0</v>
      </c>
      <c r="J13" s="161"/>
    </row>
    <row r="14" spans="2:10" x14ac:dyDescent="0.25">
      <c r="B14" s="137" t="s">
        <v>113</v>
      </c>
      <c r="C14" s="346">
        <v>0.10952902519167579</v>
      </c>
      <c r="D14" s="297">
        <v>0</v>
      </c>
      <c r="E14" s="297">
        <v>2.5210084033613445</v>
      </c>
      <c r="F14" s="297">
        <v>5.5555555555555554</v>
      </c>
      <c r="G14" s="297">
        <v>0</v>
      </c>
      <c r="H14" s="346">
        <v>0.54495912806539504</v>
      </c>
      <c r="I14" s="296">
        <v>0</v>
      </c>
      <c r="J14" s="161"/>
    </row>
    <row r="15" spans="2:10" x14ac:dyDescent="0.25">
      <c r="B15" s="137" t="s">
        <v>224</v>
      </c>
      <c r="C15" s="297">
        <v>0</v>
      </c>
      <c r="D15" s="297">
        <v>0</v>
      </c>
      <c r="E15" s="297">
        <v>0</v>
      </c>
      <c r="F15" s="297">
        <v>0</v>
      </c>
      <c r="G15" s="297">
        <v>0</v>
      </c>
      <c r="H15" s="297">
        <v>0</v>
      </c>
      <c r="I15" s="296">
        <v>0</v>
      </c>
      <c r="J15" s="161"/>
    </row>
    <row r="16" spans="2:10" x14ac:dyDescent="0.25">
      <c r="B16" s="137" t="s">
        <v>118</v>
      </c>
      <c r="C16" s="346">
        <v>0.11918951132300357</v>
      </c>
      <c r="D16" s="297">
        <v>0</v>
      </c>
      <c r="E16" s="297">
        <v>0</v>
      </c>
      <c r="F16" s="297">
        <v>0</v>
      </c>
      <c r="G16" s="297">
        <v>0</v>
      </c>
      <c r="H16" s="346">
        <v>0.11299435028248588</v>
      </c>
      <c r="I16" s="296">
        <v>0</v>
      </c>
      <c r="J16" s="161"/>
    </row>
    <row r="17" spans="2:10" x14ac:dyDescent="0.25">
      <c r="B17" s="137" t="s">
        <v>225</v>
      </c>
      <c r="C17" s="297">
        <v>0</v>
      </c>
      <c r="D17" s="297">
        <v>0</v>
      </c>
      <c r="E17" s="297">
        <v>0</v>
      </c>
      <c r="F17" s="297">
        <v>10.714285714285714</v>
      </c>
      <c r="G17" s="297">
        <v>0</v>
      </c>
      <c r="H17" s="346">
        <v>0.67720090293453727</v>
      </c>
      <c r="I17" s="296">
        <v>10</v>
      </c>
      <c r="J17" s="161"/>
    </row>
    <row r="18" spans="2:10" x14ac:dyDescent="0.25">
      <c r="B18" s="137" t="s">
        <v>140</v>
      </c>
      <c r="C18" s="297">
        <v>0</v>
      </c>
      <c r="D18" s="297">
        <v>0</v>
      </c>
      <c r="E18" s="297">
        <v>0</v>
      </c>
      <c r="F18" s="297">
        <v>16.666666666666664</v>
      </c>
      <c r="G18" s="297">
        <v>0</v>
      </c>
      <c r="H18" s="346">
        <v>0.40160642570281119</v>
      </c>
      <c r="I18" s="296">
        <v>0</v>
      </c>
      <c r="J18" s="161"/>
    </row>
    <row r="19" spans="2:10" x14ac:dyDescent="0.25">
      <c r="B19" s="137" t="s">
        <v>115</v>
      </c>
      <c r="C19" s="346">
        <v>0.63559322033898313</v>
      </c>
      <c r="D19" s="297">
        <v>0</v>
      </c>
      <c r="E19" s="297">
        <v>4.4247787610619467</v>
      </c>
      <c r="F19" s="297">
        <v>2.6315789473684208</v>
      </c>
      <c r="G19" s="297">
        <v>0</v>
      </c>
      <c r="H19" s="297">
        <v>1.4376996805111821</v>
      </c>
      <c r="I19" s="296">
        <v>0</v>
      </c>
      <c r="J19" s="161"/>
    </row>
    <row r="20" spans="2:10" x14ac:dyDescent="0.25">
      <c r="B20" s="137" t="s">
        <v>142</v>
      </c>
      <c r="C20" s="297">
        <v>12.5</v>
      </c>
      <c r="D20" s="297">
        <v>0</v>
      </c>
      <c r="E20" s="297">
        <v>35.526315789473685</v>
      </c>
      <c r="F20" s="297">
        <v>60.526315789473685</v>
      </c>
      <c r="G20" s="297">
        <v>62.5</v>
      </c>
      <c r="H20" s="297">
        <v>22.222222222222221</v>
      </c>
      <c r="I20" s="296">
        <v>47.826086956521742</v>
      </c>
      <c r="J20" s="161"/>
    </row>
    <row r="21" spans="2:10" x14ac:dyDescent="0.25">
      <c r="B21" s="98" t="s">
        <v>143</v>
      </c>
      <c r="C21" s="371">
        <v>0.59701492537313439</v>
      </c>
      <c r="D21" s="298">
        <v>0</v>
      </c>
      <c r="E21" s="298">
        <v>10</v>
      </c>
      <c r="F21" s="298">
        <v>0</v>
      </c>
      <c r="G21" s="298">
        <v>0</v>
      </c>
      <c r="H21" s="371">
        <v>0.83565459610027859</v>
      </c>
      <c r="I21" s="299">
        <v>11.363636363636363</v>
      </c>
      <c r="J21" s="161"/>
    </row>
    <row r="22" spans="2:10" x14ac:dyDescent="0.25">
      <c r="B22" s="355" t="s">
        <v>71</v>
      </c>
      <c r="C22" s="161"/>
      <c r="D22" s="161"/>
      <c r="E22" s="161"/>
      <c r="F22" s="161"/>
      <c r="G22" s="161"/>
      <c r="H22" s="161"/>
      <c r="I22" s="161"/>
      <c r="J22" s="161"/>
    </row>
  </sheetData>
  <mergeCells count="2">
    <mergeCell ref="C3:H3"/>
    <mergeCell ref="I3:I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4.28515625" customWidth="1"/>
    <col min="3" max="3" width="11.28515625" customWidth="1"/>
    <col min="4" max="4" width="17.42578125" customWidth="1"/>
  </cols>
  <sheetData>
    <row r="1" spans="2:4" ht="15.75" x14ac:dyDescent="0.25">
      <c r="B1" s="379" t="s">
        <v>262</v>
      </c>
    </row>
    <row r="3" spans="2:4" ht="24.75" thickBot="1" x14ac:dyDescent="0.3">
      <c r="B3" s="348"/>
      <c r="C3" s="372" t="s">
        <v>61</v>
      </c>
      <c r="D3" s="160" t="s">
        <v>261</v>
      </c>
    </row>
    <row r="4" spans="2:4" x14ac:dyDescent="0.25">
      <c r="B4" s="1243" t="s">
        <v>60</v>
      </c>
      <c r="C4" s="90">
        <v>1.1000000000000001</v>
      </c>
      <c r="D4" s="333">
        <v>72.949124500206807</v>
      </c>
    </row>
    <row r="5" spans="2:4" x14ac:dyDescent="0.25">
      <c r="B5" s="1243"/>
      <c r="C5" s="90">
        <v>1.2</v>
      </c>
      <c r="D5" s="333">
        <v>84.382470119521912</v>
      </c>
    </row>
    <row r="6" spans="2:4" x14ac:dyDescent="0.25">
      <c r="B6" s="1243"/>
      <c r="C6" s="90">
        <v>2.1</v>
      </c>
      <c r="D6" s="333">
        <v>72.550585729499474</v>
      </c>
    </row>
    <row r="7" spans="2:4" x14ac:dyDescent="0.25">
      <c r="B7" s="1243"/>
      <c r="C7" s="90">
        <v>2.2000000000000002</v>
      </c>
      <c r="D7" s="333">
        <v>86.530612244897966</v>
      </c>
    </row>
    <row r="8" spans="2:4" x14ac:dyDescent="0.25">
      <c r="B8" s="1243"/>
      <c r="C8" s="373" t="s">
        <v>13</v>
      </c>
      <c r="D8" s="333">
        <v>12.630359212050985</v>
      </c>
    </row>
    <row r="9" spans="2:4" x14ac:dyDescent="0.25">
      <c r="B9" s="1244"/>
      <c r="C9" s="374" t="s">
        <v>65</v>
      </c>
      <c r="D9" s="375">
        <v>73.162751677852341</v>
      </c>
    </row>
    <row r="10" spans="2:4" x14ac:dyDescent="0.25">
      <c r="B10" s="376" t="s">
        <v>66</v>
      </c>
      <c r="C10" s="353"/>
      <c r="D10" s="377">
        <v>55.386949924127471</v>
      </c>
    </row>
    <row r="11" spans="2:4" x14ac:dyDescent="0.25">
      <c r="B11" s="378" t="s">
        <v>71</v>
      </c>
      <c r="C11" s="51"/>
      <c r="D11" s="312"/>
    </row>
  </sheetData>
  <mergeCells count="1">
    <mergeCell ref="B4:B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G12" sqref="G12"/>
    </sheetView>
  </sheetViews>
  <sheetFormatPr defaultRowHeight="15" x14ac:dyDescent="0.25"/>
  <cols>
    <col min="2" max="2" width="15.42578125" customWidth="1"/>
    <col min="3" max="3" width="9.7109375" customWidth="1"/>
  </cols>
  <sheetData>
    <row r="1" spans="2:14" ht="15.75" x14ac:dyDescent="0.25">
      <c r="B1" s="145" t="s">
        <v>271</v>
      </c>
    </row>
    <row r="3" spans="2:14" ht="60" thickBot="1" x14ac:dyDescent="0.3">
      <c r="B3" s="253"/>
      <c r="C3" s="380" t="s">
        <v>61</v>
      </c>
      <c r="D3" s="390" t="s">
        <v>263</v>
      </c>
      <c r="E3" s="390" t="s">
        <v>264</v>
      </c>
      <c r="F3" s="391" t="s">
        <v>265</v>
      </c>
      <c r="G3" s="391" t="s">
        <v>266</v>
      </c>
      <c r="H3" s="391" t="s">
        <v>267</v>
      </c>
      <c r="I3" s="391" t="s">
        <v>268</v>
      </c>
      <c r="J3" s="390" t="s">
        <v>269</v>
      </c>
      <c r="K3" s="390" t="s">
        <v>270</v>
      </c>
      <c r="L3" s="390" t="s">
        <v>103</v>
      </c>
      <c r="M3" s="392" t="s">
        <v>62</v>
      </c>
      <c r="N3" s="51"/>
    </row>
    <row r="4" spans="2:14" x14ac:dyDescent="0.25">
      <c r="B4" s="1231" t="s">
        <v>228</v>
      </c>
      <c r="C4" s="381">
        <v>1.1000000000000001</v>
      </c>
      <c r="D4" s="382">
        <v>2.9171885467944425</v>
      </c>
      <c r="E4" s="382">
        <v>2.6521219888730303</v>
      </c>
      <c r="F4" s="382">
        <v>4.7231365238414256</v>
      </c>
      <c r="G4" s="382">
        <v>21.09172468031808</v>
      </c>
      <c r="H4" s="382">
        <v>65.382598817395348</v>
      </c>
      <c r="I4" s="382">
        <v>0.46313827153301684</v>
      </c>
      <c r="J4" s="382">
        <v>0.69325099764061637</v>
      </c>
      <c r="K4" s="382">
        <v>2.0040196906585885</v>
      </c>
      <c r="L4" s="382">
        <v>7.2820482945442896E-2</v>
      </c>
      <c r="M4" s="383">
        <v>100</v>
      </c>
      <c r="N4" s="51"/>
    </row>
    <row r="5" spans="2:14" x14ac:dyDescent="0.25">
      <c r="B5" s="1231"/>
      <c r="C5" s="381">
        <v>1.2</v>
      </c>
      <c r="D5" s="382">
        <v>0.35356511490866238</v>
      </c>
      <c r="E5" s="382">
        <v>0.20624631703005303</v>
      </c>
      <c r="F5" s="382">
        <v>3.5209192692987625</v>
      </c>
      <c r="G5" s="382">
        <v>4.5668827342368887</v>
      </c>
      <c r="H5" s="382">
        <v>30.981143193871535</v>
      </c>
      <c r="I5" s="382">
        <v>2.9463759575721862E-2</v>
      </c>
      <c r="J5" s="382">
        <v>0</v>
      </c>
      <c r="K5" s="382">
        <v>60.312315851502653</v>
      </c>
      <c r="L5" s="382">
        <v>2.9463759575721862E-2</v>
      </c>
      <c r="M5" s="383">
        <v>100</v>
      </c>
      <c r="N5" s="51"/>
    </row>
    <row r="6" spans="2:14" x14ac:dyDescent="0.25">
      <c r="B6" s="1231"/>
      <c r="C6" s="381">
        <v>2.1</v>
      </c>
      <c r="D6" s="382">
        <v>0.15951083344410474</v>
      </c>
      <c r="E6" s="382">
        <v>0.99694270902565463</v>
      </c>
      <c r="F6" s="382">
        <v>6.6462847268376979E-2</v>
      </c>
      <c r="G6" s="382">
        <v>4.53276618370331</v>
      </c>
      <c r="H6" s="382">
        <v>26.917453143692676</v>
      </c>
      <c r="I6" s="382">
        <v>32.048384952811375</v>
      </c>
      <c r="J6" s="382">
        <v>1.0899906952013825</v>
      </c>
      <c r="K6" s="382">
        <v>32.992157384022327</v>
      </c>
      <c r="L6" s="382">
        <v>1.1963312508307855</v>
      </c>
      <c r="M6" s="383">
        <v>100</v>
      </c>
      <c r="N6" s="51"/>
    </row>
    <row r="7" spans="2:14" x14ac:dyDescent="0.25">
      <c r="B7" s="1231"/>
      <c r="C7" s="381">
        <v>2.2000000000000002</v>
      </c>
      <c r="D7" s="382">
        <v>0.88450846600960331</v>
      </c>
      <c r="E7" s="382">
        <v>0.1263583522870862</v>
      </c>
      <c r="F7" s="382">
        <v>3.4369471822087441</v>
      </c>
      <c r="G7" s="382">
        <v>0.32853171594642405</v>
      </c>
      <c r="H7" s="382">
        <v>9.0978013646702056</v>
      </c>
      <c r="I7" s="382">
        <v>66.312863280262818</v>
      </c>
      <c r="J7" s="382">
        <v>0.93505180692443757</v>
      </c>
      <c r="K7" s="382">
        <v>18.852666161233259</v>
      </c>
      <c r="L7" s="382">
        <v>2.5271670457417232E-2</v>
      </c>
      <c r="M7" s="383">
        <v>100</v>
      </c>
      <c r="N7" s="51"/>
    </row>
    <row r="8" spans="2:14" x14ac:dyDescent="0.25">
      <c r="B8" s="1231"/>
      <c r="C8" s="147" t="s">
        <v>13</v>
      </c>
      <c r="D8" s="382">
        <v>28.969957081545068</v>
      </c>
      <c r="E8" s="382">
        <v>2.1459227467811157</v>
      </c>
      <c r="F8" s="382">
        <v>0</v>
      </c>
      <c r="G8" s="382">
        <v>1.2875536480686696</v>
      </c>
      <c r="H8" s="382">
        <v>49.141630901287556</v>
      </c>
      <c r="I8" s="382">
        <v>0</v>
      </c>
      <c r="J8" s="382">
        <v>9.2274678111587995</v>
      </c>
      <c r="K8" s="382">
        <v>9.2274678111587995</v>
      </c>
      <c r="L8" s="382">
        <v>0</v>
      </c>
      <c r="M8" s="383">
        <v>100</v>
      </c>
      <c r="N8" s="51"/>
    </row>
    <row r="9" spans="2:14" x14ac:dyDescent="0.25">
      <c r="B9" s="1232"/>
      <c r="C9" s="98" t="s">
        <v>65</v>
      </c>
      <c r="D9" s="384">
        <v>2.5275756327520713</v>
      </c>
      <c r="E9" s="384">
        <v>2.202617968785757</v>
      </c>
      <c r="F9" s="384">
        <v>4.1454986498237911</v>
      </c>
      <c r="G9" s="384">
        <v>17.33717790287885</v>
      </c>
      <c r="H9" s="384">
        <v>56.764611652707217</v>
      </c>
      <c r="I9" s="384">
        <v>6.1272827131676504</v>
      </c>
      <c r="J9" s="384">
        <v>0.73001052679756506</v>
      </c>
      <c r="K9" s="384">
        <v>10.001601903977299</v>
      </c>
      <c r="L9" s="384">
        <v>0.16362304910979908</v>
      </c>
      <c r="M9" s="385">
        <v>100</v>
      </c>
      <c r="N9" s="51"/>
    </row>
    <row r="10" spans="2:14" x14ac:dyDescent="0.25">
      <c r="B10" s="386" t="s">
        <v>66</v>
      </c>
      <c r="C10" s="387"/>
      <c r="D10" s="388">
        <v>11.901937524713325</v>
      </c>
      <c r="E10" s="388">
        <v>6.4452352708580465</v>
      </c>
      <c r="F10" s="388">
        <v>9.0154211150652426</v>
      </c>
      <c r="G10" s="388">
        <v>7.9082641360221428</v>
      </c>
      <c r="H10" s="388">
        <v>27.63938315539739</v>
      </c>
      <c r="I10" s="388">
        <v>24.752866745749309</v>
      </c>
      <c r="J10" s="388">
        <v>8.5804665875840254</v>
      </c>
      <c r="K10" s="388">
        <v>3.1633056544088571</v>
      </c>
      <c r="L10" s="388">
        <v>0.59311981020166071</v>
      </c>
      <c r="M10" s="389">
        <v>100</v>
      </c>
      <c r="N10" s="161"/>
    </row>
    <row r="11" spans="2:14" x14ac:dyDescent="0.25">
      <c r="B11" s="90" t="s">
        <v>71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</sheetData>
  <mergeCells count="1">
    <mergeCell ref="B4:B9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19.85546875" customWidth="1"/>
    <col min="8" max="8" width="10" bestFit="1" customWidth="1"/>
  </cols>
  <sheetData>
    <row r="1" spans="2:9" ht="15.75" x14ac:dyDescent="0.25">
      <c r="B1" s="145" t="s">
        <v>273</v>
      </c>
    </row>
    <row r="2" spans="2:9" ht="15.75" thickBot="1" x14ac:dyDescent="0.3"/>
    <row r="3" spans="2:9" ht="15.75" thickBot="1" x14ac:dyDescent="0.3">
      <c r="B3" s="393"/>
      <c r="C3" s="394"/>
      <c r="D3" s="323" t="s">
        <v>126</v>
      </c>
      <c r="E3" s="394"/>
      <c r="F3" s="394"/>
      <c r="G3" s="394"/>
      <c r="H3" s="394"/>
      <c r="I3" s="1257" t="s">
        <v>66</v>
      </c>
    </row>
    <row r="4" spans="2:9" ht="15.75" thickBot="1" x14ac:dyDescent="0.3">
      <c r="B4" s="294" t="s">
        <v>272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58"/>
    </row>
    <row r="5" spans="2:9" x14ac:dyDescent="0.25">
      <c r="B5" s="137" t="s">
        <v>104</v>
      </c>
      <c r="C5" s="324">
        <v>70.15503875968993</v>
      </c>
      <c r="D5" s="324">
        <v>84.083044982698965</v>
      </c>
      <c r="E5" s="324">
        <v>62.089552238805965</v>
      </c>
      <c r="F5" s="324">
        <v>61.71875</v>
      </c>
      <c r="G5" s="324">
        <v>9.3922651933701662</v>
      </c>
      <c r="H5" s="324">
        <v>66.228550565899965</v>
      </c>
      <c r="I5" s="325">
        <v>54.621848739495796</v>
      </c>
    </row>
    <row r="6" spans="2:9" x14ac:dyDescent="0.25">
      <c r="B6" s="137" t="s">
        <v>105</v>
      </c>
      <c r="C6" s="324">
        <v>100</v>
      </c>
      <c r="D6" s="324">
        <v>0</v>
      </c>
      <c r="E6" s="324">
        <v>78.787878787878782</v>
      </c>
      <c r="F6" s="324">
        <v>98.402555910543128</v>
      </c>
      <c r="G6" s="324">
        <v>0</v>
      </c>
      <c r="H6" s="324">
        <v>95.189873417721515</v>
      </c>
      <c r="I6" s="325">
        <v>93.939393939393938</v>
      </c>
    </row>
    <row r="7" spans="2:9" x14ac:dyDescent="0.25">
      <c r="B7" s="137" t="s">
        <v>106</v>
      </c>
      <c r="C7" s="324">
        <v>55.865921787709496</v>
      </c>
      <c r="D7" s="324">
        <v>48.648648648648653</v>
      </c>
      <c r="E7" s="324">
        <v>45.161290322580641</v>
      </c>
      <c r="F7" s="324">
        <v>15.384615384615385</v>
      </c>
      <c r="G7" s="324">
        <v>8.1818181818181817</v>
      </c>
      <c r="H7" s="324">
        <v>38.648648648648646</v>
      </c>
      <c r="I7" s="325">
        <v>13.157894736842104</v>
      </c>
    </row>
    <row r="8" spans="2:9" x14ac:dyDescent="0.25">
      <c r="B8" s="137" t="s">
        <v>107</v>
      </c>
      <c r="C8" s="324">
        <v>69.565217391304344</v>
      </c>
      <c r="D8" s="324">
        <v>69.090909090909093</v>
      </c>
      <c r="E8" s="324">
        <v>0</v>
      </c>
      <c r="F8" s="324">
        <v>0</v>
      </c>
      <c r="G8" s="324">
        <v>0</v>
      </c>
      <c r="H8" s="324">
        <v>69.230769230769226</v>
      </c>
      <c r="I8" s="325">
        <v>100</v>
      </c>
    </row>
    <row r="9" spans="2:9" x14ac:dyDescent="0.25">
      <c r="B9" s="137" t="s">
        <v>223</v>
      </c>
      <c r="C9" s="324">
        <v>68.071099407504946</v>
      </c>
      <c r="D9" s="324">
        <v>50</v>
      </c>
      <c r="E9" s="324">
        <v>49.425287356321839</v>
      </c>
      <c r="F9" s="324">
        <v>57.971014492753625</v>
      </c>
      <c r="G9" s="324">
        <v>10.179640718562874</v>
      </c>
      <c r="H9" s="324">
        <v>61.004660797514241</v>
      </c>
      <c r="I9" s="325">
        <v>37.209302325581397</v>
      </c>
    </row>
    <row r="10" spans="2:9" x14ac:dyDescent="0.25">
      <c r="B10" s="137" t="s">
        <v>109</v>
      </c>
      <c r="C10" s="324">
        <v>80.38408779149519</v>
      </c>
      <c r="D10" s="324">
        <v>81.599999999999994</v>
      </c>
      <c r="E10" s="324">
        <v>68.421052631578945</v>
      </c>
      <c r="F10" s="324">
        <v>50</v>
      </c>
      <c r="G10" s="324">
        <v>0</v>
      </c>
      <c r="H10" s="324">
        <v>80.259222333001006</v>
      </c>
      <c r="I10" s="325">
        <v>62.5</v>
      </c>
    </row>
    <row r="11" spans="2:9" x14ac:dyDescent="0.25">
      <c r="B11" s="137" t="s">
        <v>110</v>
      </c>
      <c r="C11" s="324">
        <v>87.5</v>
      </c>
      <c r="D11" s="324">
        <v>80.232558139534888</v>
      </c>
      <c r="E11" s="324">
        <v>44.444444444444443</v>
      </c>
      <c r="F11" s="324">
        <v>0</v>
      </c>
      <c r="G11" s="324">
        <v>0</v>
      </c>
      <c r="H11" s="324">
        <v>81.72043010752688</v>
      </c>
      <c r="I11" s="325">
        <v>30</v>
      </c>
    </row>
    <row r="12" spans="2:9" x14ac:dyDescent="0.25">
      <c r="B12" s="137" t="s">
        <v>111</v>
      </c>
      <c r="C12" s="324">
        <v>72.046481601032923</v>
      </c>
      <c r="D12" s="324">
        <v>0</v>
      </c>
      <c r="E12" s="324">
        <v>64.044943820224717</v>
      </c>
      <c r="F12" s="324">
        <v>58.333333333333336</v>
      </c>
      <c r="G12" s="324">
        <v>10.144927536231885</v>
      </c>
      <c r="H12" s="324">
        <v>69.051774287376375</v>
      </c>
      <c r="I12" s="325">
        <v>25</v>
      </c>
    </row>
    <row r="13" spans="2:9" x14ac:dyDescent="0.25">
      <c r="B13" s="137" t="s">
        <v>112</v>
      </c>
      <c r="C13" s="324">
        <v>76.587301587301596</v>
      </c>
      <c r="D13" s="324">
        <v>88.679245283018872</v>
      </c>
      <c r="E13" s="324">
        <v>61.842105263157897</v>
      </c>
      <c r="F13" s="324">
        <v>91.666666666666657</v>
      </c>
      <c r="G13" s="324">
        <v>4.7619047619047619</v>
      </c>
      <c r="H13" s="324">
        <v>75.265306122448976</v>
      </c>
      <c r="I13" s="325">
        <v>47.368421052631575</v>
      </c>
    </row>
    <row r="14" spans="2:9" x14ac:dyDescent="0.25">
      <c r="B14" s="137" t="s">
        <v>113</v>
      </c>
      <c r="C14" s="324">
        <v>75.136911281489589</v>
      </c>
      <c r="D14" s="324">
        <v>54.166666666666664</v>
      </c>
      <c r="E14" s="324">
        <v>72.268907563025209</v>
      </c>
      <c r="F14" s="324">
        <v>75</v>
      </c>
      <c r="G14" s="324">
        <v>0</v>
      </c>
      <c r="H14" s="324">
        <v>73.751135331516807</v>
      </c>
      <c r="I14" s="325">
        <v>42.857142857142854</v>
      </c>
    </row>
    <row r="15" spans="2:9" x14ac:dyDescent="0.25">
      <c r="B15" s="137" t="s">
        <v>224</v>
      </c>
      <c r="C15" s="324">
        <v>66.666666666666657</v>
      </c>
      <c r="D15" s="324">
        <v>100</v>
      </c>
      <c r="E15" s="324">
        <v>47.826086956521742</v>
      </c>
      <c r="F15" s="324">
        <v>0</v>
      </c>
      <c r="G15" s="324">
        <v>15.384615384615385</v>
      </c>
      <c r="H15" s="324">
        <v>62.119366626065776</v>
      </c>
      <c r="I15" s="325">
        <v>50</v>
      </c>
    </row>
    <row r="16" spans="2:9" x14ac:dyDescent="0.25">
      <c r="B16" s="137" t="s">
        <v>118</v>
      </c>
      <c r="C16" s="324">
        <v>73.539928486293206</v>
      </c>
      <c r="D16" s="324">
        <v>100</v>
      </c>
      <c r="E16" s="324">
        <v>51.851851851851848</v>
      </c>
      <c r="F16" s="324">
        <v>57.142857142857139</v>
      </c>
      <c r="G16" s="324">
        <v>9.0909090909090917</v>
      </c>
      <c r="H16" s="324">
        <v>71.977401129943502</v>
      </c>
      <c r="I16" s="325">
        <v>62.5</v>
      </c>
    </row>
    <row r="17" spans="2:9" x14ac:dyDescent="0.25">
      <c r="B17" s="137" t="s">
        <v>225</v>
      </c>
      <c r="C17" s="324">
        <v>72.779369627507165</v>
      </c>
      <c r="D17" s="324">
        <v>0</v>
      </c>
      <c r="E17" s="324">
        <v>49.122807017543856</v>
      </c>
      <c r="F17" s="324">
        <v>78.571428571428569</v>
      </c>
      <c r="G17" s="324">
        <v>0</v>
      </c>
      <c r="H17" s="324">
        <v>68.623024830699777</v>
      </c>
      <c r="I17" s="325">
        <v>45</v>
      </c>
    </row>
    <row r="18" spans="2:9" x14ac:dyDescent="0.25">
      <c r="B18" s="137" t="s">
        <v>140</v>
      </c>
      <c r="C18" s="324">
        <v>65.258215962441312</v>
      </c>
      <c r="D18" s="324">
        <v>0</v>
      </c>
      <c r="E18" s="324">
        <v>30</v>
      </c>
      <c r="F18" s="324">
        <v>50</v>
      </c>
      <c r="G18" s="324">
        <v>0</v>
      </c>
      <c r="H18" s="324">
        <v>58.23293172690763</v>
      </c>
      <c r="I18" s="325">
        <v>14.285714285714285</v>
      </c>
    </row>
    <row r="19" spans="2:9" x14ac:dyDescent="0.25">
      <c r="B19" s="137" t="s">
        <v>115</v>
      </c>
      <c r="C19" s="324">
        <v>73.305084745762713</v>
      </c>
      <c r="D19" s="324">
        <v>0</v>
      </c>
      <c r="E19" s="324">
        <v>72.56637168141593</v>
      </c>
      <c r="F19" s="324">
        <v>84.210526315789465</v>
      </c>
      <c r="G19" s="324">
        <v>66.666666666666657</v>
      </c>
      <c r="H19" s="324">
        <v>73.801916932907346</v>
      </c>
      <c r="I19" s="325">
        <v>0</v>
      </c>
    </row>
    <row r="20" spans="2:9" x14ac:dyDescent="0.25">
      <c r="B20" s="137" t="s">
        <v>142</v>
      </c>
      <c r="C20" s="324">
        <v>78.017241379310349</v>
      </c>
      <c r="D20" s="324">
        <v>87.5</v>
      </c>
      <c r="E20" s="324">
        <v>56.578947368421048</v>
      </c>
      <c r="F20" s="324">
        <v>65.789473684210535</v>
      </c>
      <c r="G20" s="324">
        <v>50</v>
      </c>
      <c r="H20" s="324">
        <v>72.486772486772495</v>
      </c>
      <c r="I20" s="325">
        <v>78.260869565217391</v>
      </c>
    </row>
    <row r="21" spans="2:9" x14ac:dyDescent="0.25">
      <c r="B21" s="98" t="s">
        <v>143</v>
      </c>
      <c r="C21" s="326">
        <v>78.507462686567166</v>
      </c>
      <c r="D21" s="326">
        <v>66.666666666666657</v>
      </c>
      <c r="E21" s="326">
        <v>50</v>
      </c>
      <c r="F21" s="326">
        <v>100</v>
      </c>
      <c r="G21" s="326">
        <v>0</v>
      </c>
      <c r="H21" s="326">
        <v>76.601671309192199</v>
      </c>
      <c r="I21" s="327">
        <v>63.636363636363633</v>
      </c>
    </row>
    <row r="22" spans="2:9" x14ac:dyDescent="0.25">
      <c r="B22" s="51" t="s">
        <v>71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3.7109375" customWidth="1"/>
    <col min="3" max="3" width="10.140625" customWidth="1"/>
    <col min="4" max="4" width="17.7109375" customWidth="1"/>
  </cols>
  <sheetData>
    <row r="1" spans="2:4" ht="15.75" x14ac:dyDescent="0.25">
      <c r="B1" s="145" t="s">
        <v>276</v>
      </c>
    </row>
    <row r="2" spans="2:4" ht="15.75" thickBot="1" x14ac:dyDescent="0.3"/>
    <row r="3" spans="2:4" ht="15.75" thickBot="1" x14ac:dyDescent="0.3">
      <c r="B3" s="395"/>
      <c r="C3" s="396" t="s">
        <v>61</v>
      </c>
      <c r="D3" s="194" t="s">
        <v>274</v>
      </c>
    </row>
    <row r="4" spans="2:4" x14ac:dyDescent="0.25">
      <c r="B4" s="1249" t="s">
        <v>60</v>
      </c>
      <c r="C4" s="397">
        <v>1.1000000000000001</v>
      </c>
      <c r="D4" s="113">
        <v>7.8129806213468784</v>
      </c>
    </row>
    <row r="5" spans="2:4" x14ac:dyDescent="0.25">
      <c r="B5" s="1249"/>
      <c r="C5" s="397">
        <v>1.2</v>
      </c>
      <c r="D5" s="113">
        <v>51.544401544401538</v>
      </c>
    </row>
    <row r="6" spans="2:4" x14ac:dyDescent="0.25">
      <c r="B6" s="1249"/>
      <c r="C6" s="397">
        <v>2.1</v>
      </c>
      <c r="D6" s="113">
        <v>21.317157712305061</v>
      </c>
    </row>
    <row r="7" spans="2:4" x14ac:dyDescent="0.25">
      <c r="B7" s="1249"/>
      <c r="C7" s="397">
        <v>2.2000000000000002</v>
      </c>
      <c r="D7" s="113">
        <v>53.830227743270896</v>
      </c>
    </row>
    <row r="8" spans="2:4" x14ac:dyDescent="0.25">
      <c r="B8" s="1249"/>
      <c r="C8" s="398" t="s">
        <v>13</v>
      </c>
      <c r="D8" s="113">
        <v>3.0769230769230735</v>
      </c>
    </row>
    <row r="9" spans="2:4" x14ac:dyDescent="0.25">
      <c r="B9" s="1250"/>
      <c r="C9" s="399" t="s">
        <v>275</v>
      </c>
      <c r="D9" s="114">
        <v>10.593626573500883</v>
      </c>
    </row>
    <row r="10" spans="2:4" x14ac:dyDescent="0.25">
      <c r="B10" s="376" t="s">
        <v>66</v>
      </c>
      <c r="C10" s="353"/>
      <c r="D10" s="400">
        <v>45.641025641025642</v>
      </c>
    </row>
    <row r="11" spans="2:4" x14ac:dyDescent="0.25">
      <c r="B11" s="401" t="s">
        <v>71</v>
      </c>
      <c r="C11" s="11"/>
      <c r="D11" s="11"/>
    </row>
  </sheetData>
  <mergeCells count="1">
    <mergeCell ref="B4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B1" sqref="B1"/>
    </sheetView>
  </sheetViews>
  <sheetFormatPr defaultRowHeight="15" x14ac:dyDescent="0.25"/>
  <cols>
    <col min="2" max="2" width="14.28515625" customWidth="1"/>
  </cols>
  <sheetData>
    <row r="1" spans="2:6" ht="15.75" x14ac:dyDescent="0.25">
      <c r="B1" s="1" t="s">
        <v>68</v>
      </c>
    </row>
    <row r="3" spans="2:6" ht="15.75" thickBot="1" x14ac:dyDescent="0.3">
      <c r="B3" s="1230" t="s">
        <v>60</v>
      </c>
      <c r="C3" s="35" t="s">
        <v>61</v>
      </c>
      <c r="D3" s="1233" t="s">
        <v>62</v>
      </c>
      <c r="E3" s="1234"/>
      <c r="F3" s="29"/>
    </row>
    <row r="4" spans="2:6" ht="15.75" thickBot="1" x14ac:dyDescent="0.3">
      <c r="B4" s="1231"/>
      <c r="C4" s="36"/>
      <c r="D4" s="37" t="s">
        <v>63</v>
      </c>
      <c r="E4" s="38" t="s">
        <v>64</v>
      </c>
      <c r="F4" s="29"/>
    </row>
    <row r="5" spans="2:6" x14ac:dyDescent="0.25">
      <c r="B5" s="1231"/>
      <c r="C5" s="39">
        <v>1.1000000000000001</v>
      </c>
      <c r="D5" s="40">
        <v>3251</v>
      </c>
      <c r="E5" s="41">
        <v>63.882884653173512</v>
      </c>
      <c r="F5" s="29"/>
    </row>
    <row r="6" spans="2:6" x14ac:dyDescent="0.25">
      <c r="B6" s="1231"/>
      <c r="C6" s="39">
        <v>1.2</v>
      </c>
      <c r="D6" s="40">
        <v>518</v>
      </c>
      <c r="E6" s="42">
        <v>10.178817056396149</v>
      </c>
      <c r="F6" s="29"/>
    </row>
    <row r="7" spans="2:6" x14ac:dyDescent="0.25">
      <c r="B7" s="1231"/>
      <c r="C7" s="39">
        <v>2.1</v>
      </c>
      <c r="D7" s="40">
        <v>577</v>
      </c>
      <c r="E7" s="42">
        <v>11.338180389074475</v>
      </c>
      <c r="F7" s="29"/>
    </row>
    <row r="8" spans="2:6" x14ac:dyDescent="0.25">
      <c r="B8" s="1231"/>
      <c r="C8" s="39">
        <v>2.2000000000000002</v>
      </c>
      <c r="D8" s="40">
        <v>483</v>
      </c>
      <c r="E8" s="42">
        <v>9.4910591471801933</v>
      </c>
      <c r="F8" s="29"/>
    </row>
    <row r="9" spans="2:6" ht="15.75" thickBot="1" x14ac:dyDescent="0.3">
      <c r="B9" s="1231"/>
      <c r="C9" s="43" t="s">
        <v>13</v>
      </c>
      <c r="D9" s="40">
        <v>260</v>
      </c>
      <c r="E9" s="42">
        <v>5.1090587541756731</v>
      </c>
      <c r="F9" s="29"/>
    </row>
    <row r="10" spans="2:6" x14ac:dyDescent="0.25">
      <c r="B10" s="1232"/>
      <c r="C10" s="44" t="s">
        <v>65</v>
      </c>
      <c r="D10" s="45">
        <v>5089</v>
      </c>
      <c r="E10" s="46">
        <v>100</v>
      </c>
      <c r="F10" s="29"/>
    </row>
    <row r="11" spans="2:6" x14ac:dyDescent="0.25">
      <c r="B11" s="47" t="s">
        <v>66</v>
      </c>
      <c r="C11" s="48"/>
      <c r="D11" s="49">
        <v>195</v>
      </c>
      <c r="E11" s="50">
        <v>100</v>
      </c>
      <c r="F11" s="29"/>
    </row>
    <row r="12" spans="2:6" x14ac:dyDescent="0.25">
      <c r="B12" s="51" t="s">
        <v>67</v>
      </c>
      <c r="C12" s="29"/>
      <c r="D12" s="52"/>
      <c r="E12" s="29"/>
      <c r="F12" s="29"/>
    </row>
  </sheetData>
  <mergeCells count="2">
    <mergeCell ref="B3:B10"/>
    <mergeCell ref="D3:E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B1" sqref="B1"/>
    </sheetView>
  </sheetViews>
  <sheetFormatPr defaultRowHeight="15" x14ac:dyDescent="0.25"/>
  <cols>
    <col min="2" max="2" width="13.140625" customWidth="1"/>
  </cols>
  <sheetData>
    <row r="1" spans="2:11" ht="15.75" x14ac:dyDescent="0.25">
      <c r="B1" s="1" t="s">
        <v>286</v>
      </c>
    </row>
    <row r="2" spans="2:11" ht="12" customHeight="1" thickBot="1" x14ac:dyDescent="0.3"/>
    <row r="3" spans="2:11" ht="72.75" customHeight="1" thickBot="1" x14ac:dyDescent="0.3">
      <c r="B3" s="402"/>
      <c r="C3" s="403" t="s">
        <v>277</v>
      </c>
      <c r="D3" s="404" t="s">
        <v>278</v>
      </c>
      <c r="E3" s="404" t="s">
        <v>279</v>
      </c>
      <c r="F3" s="404" t="s">
        <v>280</v>
      </c>
      <c r="G3" s="404" t="s">
        <v>281</v>
      </c>
      <c r="H3" s="404" t="s">
        <v>282</v>
      </c>
      <c r="I3" s="404" t="s">
        <v>283</v>
      </c>
      <c r="J3" s="404" t="s">
        <v>284</v>
      </c>
      <c r="K3" s="405" t="s">
        <v>62</v>
      </c>
    </row>
    <row r="4" spans="2:11" x14ac:dyDescent="0.25">
      <c r="B4" s="1249" t="s">
        <v>60</v>
      </c>
      <c r="C4" s="406">
        <v>11</v>
      </c>
      <c r="D4" s="407">
        <v>31.739130434782599</v>
      </c>
      <c r="E4" s="407">
        <v>7.1739130434782528</v>
      </c>
      <c r="F4" s="407">
        <v>11.086956521739122</v>
      </c>
      <c r="G4" s="407">
        <v>40.217391304347686</v>
      </c>
      <c r="H4" s="407">
        <v>0.65217391304347705</v>
      </c>
      <c r="I4" s="407" t="s">
        <v>285</v>
      </c>
      <c r="J4" s="407">
        <v>9.1304347826086865</v>
      </c>
      <c r="K4" s="408">
        <v>100</v>
      </c>
    </row>
    <row r="5" spans="2:11" x14ac:dyDescent="0.25">
      <c r="B5" s="1249"/>
      <c r="C5" s="406">
        <v>12</v>
      </c>
      <c r="D5" s="407">
        <v>46.113306982872196</v>
      </c>
      <c r="E5" s="407">
        <v>27.66798418972332</v>
      </c>
      <c r="F5" s="407">
        <v>15.810276679841898</v>
      </c>
      <c r="G5" s="407">
        <v>10.276679841897234</v>
      </c>
      <c r="H5" s="407">
        <v>0</v>
      </c>
      <c r="I5" s="407" t="s">
        <v>285</v>
      </c>
      <c r="J5" s="407">
        <v>0.13175230566534915</v>
      </c>
      <c r="K5" s="408">
        <v>100</v>
      </c>
    </row>
    <row r="6" spans="2:11" x14ac:dyDescent="0.25">
      <c r="B6" s="1249"/>
      <c r="C6" s="406">
        <v>21</v>
      </c>
      <c r="D6" s="407">
        <v>16.113744075829427</v>
      </c>
      <c r="E6" s="407">
        <v>0.94786729857820151</v>
      </c>
      <c r="F6" s="407">
        <v>7.1090047393365081</v>
      </c>
      <c r="G6" s="407">
        <v>53.554502369668313</v>
      </c>
      <c r="H6" s="407">
        <v>0</v>
      </c>
      <c r="I6" s="407" t="s">
        <v>285</v>
      </c>
      <c r="J6" s="407">
        <v>22.274881516587747</v>
      </c>
      <c r="K6" s="408">
        <v>100</v>
      </c>
    </row>
    <row r="7" spans="2:11" x14ac:dyDescent="0.25">
      <c r="B7" s="1249"/>
      <c r="C7" s="406">
        <v>22</v>
      </c>
      <c r="D7" s="407">
        <v>2.8056112224448642</v>
      </c>
      <c r="E7" s="407">
        <v>0.60120240480961373</v>
      </c>
      <c r="F7" s="407">
        <v>6.4128256513025494</v>
      </c>
      <c r="G7" s="407">
        <v>61.723446893787312</v>
      </c>
      <c r="H7" s="407">
        <v>0</v>
      </c>
      <c r="I7" s="407" t="s">
        <v>285</v>
      </c>
      <c r="J7" s="407">
        <v>28.456913827654979</v>
      </c>
      <c r="K7" s="408">
        <v>100</v>
      </c>
    </row>
    <row r="8" spans="2:11" x14ac:dyDescent="0.25">
      <c r="B8" s="1249"/>
      <c r="C8" s="406">
        <v>30</v>
      </c>
      <c r="D8" s="407">
        <v>36</v>
      </c>
      <c r="E8" s="407">
        <v>4</v>
      </c>
      <c r="F8" s="407">
        <v>4</v>
      </c>
      <c r="G8" s="407">
        <v>28</v>
      </c>
      <c r="H8" s="407">
        <v>0</v>
      </c>
      <c r="I8" s="407" t="s">
        <v>285</v>
      </c>
      <c r="J8" s="407">
        <v>28</v>
      </c>
      <c r="K8" s="408">
        <v>100</v>
      </c>
    </row>
    <row r="9" spans="2:11" x14ac:dyDescent="0.25">
      <c r="B9" s="1250"/>
      <c r="C9" s="409" t="s">
        <v>65</v>
      </c>
      <c r="D9" s="410">
        <v>31.605830623399001</v>
      </c>
      <c r="E9" s="410">
        <v>10.858552017205144</v>
      </c>
      <c r="F9" s="410">
        <v>11.451196054400056</v>
      </c>
      <c r="G9" s="410">
        <v>35.987861368443575</v>
      </c>
      <c r="H9" s="410">
        <v>0.39186219441739245</v>
      </c>
      <c r="I9" s="410" t="s">
        <v>285</v>
      </c>
      <c r="J9" s="410">
        <v>9.7046977421328435</v>
      </c>
      <c r="K9" s="411">
        <v>100</v>
      </c>
    </row>
    <row r="10" spans="2:11" x14ac:dyDescent="0.25">
      <c r="B10" s="386" t="s">
        <v>66</v>
      </c>
      <c r="C10" s="353"/>
      <c r="D10" s="412">
        <v>13.190184049079754</v>
      </c>
      <c r="E10" s="412">
        <v>8.5889570552147241</v>
      </c>
      <c r="F10" s="412">
        <v>4.294478527607362</v>
      </c>
      <c r="G10" s="412">
        <v>38.343558282208591</v>
      </c>
      <c r="H10" s="412"/>
      <c r="I10" s="412">
        <v>0.61349693251533743</v>
      </c>
      <c r="J10" s="412">
        <v>34.969325153374228</v>
      </c>
      <c r="K10" s="413">
        <v>100</v>
      </c>
    </row>
    <row r="11" spans="2:11" x14ac:dyDescent="0.25">
      <c r="B11" s="312" t="s">
        <v>71</v>
      </c>
      <c r="C11" s="51"/>
      <c r="D11" s="129"/>
      <c r="E11" s="129"/>
      <c r="F11" s="129"/>
      <c r="G11" s="129"/>
      <c r="H11" s="129"/>
      <c r="I11" s="129"/>
      <c r="J11" s="51"/>
      <c r="K11" s="51"/>
    </row>
  </sheetData>
  <mergeCells count="1">
    <mergeCell ref="B4:B9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20.5703125" customWidth="1"/>
    <col min="8" max="8" width="10" bestFit="1" customWidth="1"/>
  </cols>
  <sheetData>
    <row r="1" spans="2:9" ht="15.75" x14ac:dyDescent="0.25">
      <c r="B1" s="1" t="s">
        <v>287</v>
      </c>
    </row>
    <row r="2" spans="2:9" ht="15.75" thickBot="1" x14ac:dyDescent="0.3"/>
    <row r="3" spans="2:9" ht="15.75" thickBot="1" x14ac:dyDescent="0.3">
      <c r="B3" s="414"/>
      <c r="C3" s="415"/>
      <c r="D3" s="416" t="s">
        <v>126</v>
      </c>
      <c r="E3" s="415"/>
      <c r="F3" s="415"/>
      <c r="G3" s="415"/>
      <c r="H3" s="415"/>
      <c r="I3" s="1251" t="s">
        <v>66</v>
      </c>
    </row>
    <row r="4" spans="2:9" ht="15.75" thickBot="1" x14ac:dyDescent="0.3">
      <c r="B4" s="417" t="s">
        <v>213</v>
      </c>
      <c r="C4" s="418">
        <v>1.1000000000000001</v>
      </c>
      <c r="D4" s="418">
        <v>1.2</v>
      </c>
      <c r="E4" s="418">
        <v>2.1</v>
      </c>
      <c r="F4" s="418">
        <v>2.2000000000000002</v>
      </c>
      <c r="G4" s="419" t="s">
        <v>13</v>
      </c>
      <c r="H4" s="418" t="s">
        <v>65</v>
      </c>
      <c r="I4" s="1246"/>
    </row>
    <row r="5" spans="2:9" x14ac:dyDescent="0.25">
      <c r="B5" s="420" t="s">
        <v>104</v>
      </c>
      <c r="C5" s="324">
        <v>3.8759689922480618</v>
      </c>
      <c r="D5" s="324">
        <v>0.34602076124567477</v>
      </c>
      <c r="E5" s="324">
        <v>13.432835820895523</v>
      </c>
      <c r="F5" s="324">
        <v>10.15625</v>
      </c>
      <c r="G5" s="324">
        <v>0</v>
      </c>
      <c r="H5" s="324">
        <v>4.7097480832420597</v>
      </c>
      <c r="I5" s="325">
        <v>16.806722689075631</v>
      </c>
    </row>
    <row r="6" spans="2:9" x14ac:dyDescent="0.25">
      <c r="B6" s="420" t="s">
        <v>105</v>
      </c>
      <c r="C6" s="324">
        <v>6.25</v>
      </c>
      <c r="D6" s="324">
        <v>0</v>
      </c>
      <c r="E6" s="324">
        <v>48.484848484848484</v>
      </c>
      <c r="F6" s="324">
        <v>74.121405750798715</v>
      </c>
      <c r="G6" s="324">
        <v>0</v>
      </c>
      <c r="H6" s="324">
        <v>67.088607594936718</v>
      </c>
      <c r="I6" s="325">
        <v>78.787878787878782</v>
      </c>
    </row>
    <row r="7" spans="2:9" x14ac:dyDescent="0.25">
      <c r="B7" s="420" t="s">
        <v>106</v>
      </c>
      <c r="C7" s="324">
        <v>0</v>
      </c>
      <c r="D7" s="324">
        <v>0</v>
      </c>
      <c r="E7" s="324">
        <v>3.225806451612903</v>
      </c>
      <c r="F7" s="324">
        <v>0</v>
      </c>
      <c r="G7" s="324">
        <v>0</v>
      </c>
      <c r="H7" s="324">
        <v>0.27027027027027029</v>
      </c>
      <c r="I7" s="325">
        <v>0</v>
      </c>
    </row>
    <row r="8" spans="2:9" x14ac:dyDescent="0.25">
      <c r="B8" s="420" t="s">
        <v>107</v>
      </c>
      <c r="C8" s="324">
        <v>0</v>
      </c>
      <c r="D8" s="324">
        <v>1.8181818181818181</v>
      </c>
      <c r="E8" s="324">
        <v>0</v>
      </c>
      <c r="F8" s="324">
        <v>0</v>
      </c>
      <c r="G8" s="324">
        <v>0</v>
      </c>
      <c r="H8" s="324">
        <v>1.2820512820512819</v>
      </c>
      <c r="I8" s="325">
        <v>0</v>
      </c>
    </row>
    <row r="9" spans="2:9" x14ac:dyDescent="0.25">
      <c r="B9" s="420" t="s">
        <v>223</v>
      </c>
      <c r="C9" s="324">
        <v>0.65832784726793947</v>
      </c>
      <c r="D9" s="324">
        <v>0</v>
      </c>
      <c r="E9" s="324">
        <v>4.0229885057471266</v>
      </c>
      <c r="F9" s="324">
        <v>2.8985507246376812</v>
      </c>
      <c r="G9" s="324">
        <v>0</v>
      </c>
      <c r="H9" s="324">
        <v>0.98394614189539109</v>
      </c>
      <c r="I9" s="325">
        <v>11.627906976744185</v>
      </c>
    </row>
    <row r="10" spans="2:9" x14ac:dyDescent="0.25">
      <c r="B10" s="420" t="s">
        <v>109</v>
      </c>
      <c r="C10" s="324">
        <v>3.7037037037037033</v>
      </c>
      <c r="D10" s="324">
        <v>1.6</v>
      </c>
      <c r="E10" s="324">
        <v>0</v>
      </c>
      <c r="F10" s="324">
        <v>0</v>
      </c>
      <c r="G10" s="324">
        <v>0</v>
      </c>
      <c r="H10" s="324">
        <v>3.0907278165503489</v>
      </c>
      <c r="I10" s="325">
        <v>25</v>
      </c>
    </row>
    <row r="11" spans="2:9" x14ac:dyDescent="0.25">
      <c r="B11" s="420" t="s">
        <v>110</v>
      </c>
      <c r="C11" s="324">
        <v>4.1666666666666661</v>
      </c>
      <c r="D11" s="324">
        <v>0</v>
      </c>
      <c r="E11" s="324">
        <v>0</v>
      </c>
      <c r="F11" s="324">
        <v>0</v>
      </c>
      <c r="G11" s="324">
        <v>0</v>
      </c>
      <c r="H11" s="324">
        <v>2.956989247311828</v>
      </c>
      <c r="I11" s="325">
        <v>0</v>
      </c>
    </row>
    <row r="12" spans="2:9" x14ac:dyDescent="0.25">
      <c r="B12" s="420" t="s">
        <v>111</v>
      </c>
      <c r="C12" s="324">
        <v>0</v>
      </c>
      <c r="D12" s="324">
        <v>0</v>
      </c>
      <c r="E12" s="324">
        <v>0</v>
      </c>
      <c r="F12" s="324">
        <v>0</v>
      </c>
      <c r="G12" s="324">
        <v>0</v>
      </c>
      <c r="H12" s="324">
        <v>0</v>
      </c>
      <c r="I12" s="325">
        <v>0</v>
      </c>
    </row>
    <row r="13" spans="2:9" x14ac:dyDescent="0.25">
      <c r="B13" s="420" t="s">
        <v>112</v>
      </c>
      <c r="C13" s="324">
        <v>8.7301587301587293</v>
      </c>
      <c r="D13" s="324">
        <v>75.471698113207552</v>
      </c>
      <c r="E13" s="324">
        <v>5.2631578947368416</v>
      </c>
      <c r="F13" s="324">
        <v>0</v>
      </c>
      <c r="G13" s="324">
        <v>1.5873015873015872</v>
      </c>
      <c r="H13" s="324">
        <v>25.387755102040817</v>
      </c>
      <c r="I13" s="325">
        <v>36.84210526315789</v>
      </c>
    </row>
    <row r="14" spans="2:9" x14ac:dyDescent="0.25">
      <c r="B14" s="420" t="s">
        <v>113</v>
      </c>
      <c r="C14" s="324">
        <v>0.10952902519167579</v>
      </c>
      <c r="D14" s="324">
        <v>0</v>
      </c>
      <c r="E14" s="324">
        <v>0</v>
      </c>
      <c r="F14" s="324">
        <v>0</v>
      </c>
      <c r="G14" s="324">
        <v>0</v>
      </c>
      <c r="H14" s="324">
        <v>9.0826521344232511E-2</v>
      </c>
      <c r="I14" s="325">
        <v>0</v>
      </c>
    </row>
    <row r="15" spans="2:9" x14ac:dyDescent="0.25">
      <c r="B15" s="420" t="s">
        <v>224</v>
      </c>
      <c r="C15" s="324">
        <v>0.13661202185792351</v>
      </c>
      <c r="D15" s="324">
        <v>0</v>
      </c>
      <c r="E15" s="324">
        <v>0</v>
      </c>
      <c r="F15" s="324">
        <v>0</v>
      </c>
      <c r="G15" s="324">
        <v>0</v>
      </c>
      <c r="H15" s="324">
        <v>0.12180267965895249</v>
      </c>
      <c r="I15" s="325">
        <v>1.3513513513513513</v>
      </c>
    </row>
    <row r="16" spans="2:9" x14ac:dyDescent="0.25">
      <c r="B16" s="420" t="s">
        <v>118</v>
      </c>
      <c r="C16" s="324">
        <v>0.11918951132300357</v>
      </c>
      <c r="D16" s="324">
        <v>0</v>
      </c>
      <c r="E16" s="324">
        <v>0</v>
      </c>
      <c r="F16" s="324">
        <v>0</v>
      </c>
      <c r="G16" s="324">
        <v>0</v>
      </c>
      <c r="H16" s="324">
        <v>0.11299435028248588</v>
      </c>
      <c r="I16" s="325">
        <v>0</v>
      </c>
    </row>
    <row r="17" spans="2:9" x14ac:dyDescent="0.25">
      <c r="B17" s="420" t="s">
        <v>225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5">
        <v>10</v>
      </c>
    </row>
    <row r="18" spans="2:9" x14ac:dyDescent="0.25">
      <c r="B18" s="420" t="s">
        <v>140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5">
        <v>0</v>
      </c>
    </row>
    <row r="19" spans="2:9" x14ac:dyDescent="0.25">
      <c r="B19" s="420" t="s">
        <v>115</v>
      </c>
      <c r="C19" s="324">
        <v>0.42372881355932202</v>
      </c>
      <c r="D19" s="324">
        <v>0</v>
      </c>
      <c r="E19" s="324">
        <v>0</v>
      </c>
      <c r="F19" s="324">
        <v>5.2631578947368416</v>
      </c>
      <c r="G19" s="324">
        <v>0</v>
      </c>
      <c r="H19" s="324">
        <v>0.63897763578274758</v>
      </c>
      <c r="I19" s="325">
        <v>0</v>
      </c>
    </row>
    <row r="20" spans="2:9" x14ac:dyDescent="0.25">
      <c r="B20" s="420" t="s">
        <v>142</v>
      </c>
      <c r="C20" s="324">
        <v>31.896551724137932</v>
      </c>
      <c r="D20" s="324">
        <v>58.333333333333336</v>
      </c>
      <c r="E20" s="324">
        <v>44.736842105263158</v>
      </c>
      <c r="F20" s="324">
        <v>55.26315789473685</v>
      </c>
      <c r="G20" s="324">
        <v>87.5</v>
      </c>
      <c r="H20" s="324">
        <v>39.682539682539684</v>
      </c>
      <c r="I20" s="325">
        <v>73.91304347826086</v>
      </c>
    </row>
    <row r="21" spans="2:9" x14ac:dyDescent="0.25">
      <c r="B21" s="421" t="s">
        <v>143</v>
      </c>
      <c r="C21" s="326">
        <v>0.29850746268656719</v>
      </c>
      <c r="D21" s="326">
        <v>33.333333333333329</v>
      </c>
      <c r="E21" s="326">
        <v>10</v>
      </c>
      <c r="F21" s="326">
        <v>0</v>
      </c>
      <c r="G21" s="326">
        <v>0</v>
      </c>
      <c r="H21" s="326">
        <v>1.1142061281337048</v>
      </c>
      <c r="I21" s="327">
        <v>27.27272727272727</v>
      </c>
    </row>
    <row r="22" spans="2:9" x14ac:dyDescent="0.25">
      <c r="B22" s="312" t="s">
        <v>71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B1" sqref="B1"/>
    </sheetView>
  </sheetViews>
  <sheetFormatPr defaultRowHeight="15" x14ac:dyDescent="0.25"/>
  <cols>
    <col min="2" max="2" width="25.140625" customWidth="1"/>
    <col min="8" max="8" width="11.42578125" customWidth="1"/>
  </cols>
  <sheetData>
    <row r="1" spans="2:9" ht="15.75" x14ac:dyDescent="0.25">
      <c r="B1" s="1" t="s">
        <v>320</v>
      </c>
    </row>
    <row r="2" spans="2:9" ht="15.75" thickBot="1" x14ac:dyDescent="0.3"/>
    <row r="3" spans="2:9" ht="15.75" thickBot="1" x14ac:dyDescent="0.3">
      <c r="B3" s="422"/>
      <c r="C3" s="423"/>
      <c r="D3" s="423" t="s">
        <v>60</v>
      </c>
      <c r="E3" s="423"/>
      <c r="F3" s="423"/>
      <c r="G3" s="423"/>
      <c r="H3" s="424"/>
      <c r="I3" s="1259" t="s">
        <v>66</v>
      </c>
    </row>
    <row r="4" spans="2:9" ht="30.75" thickBot="1" x14ac:dyDescent="0.3">
      <c r="B4" s="425" t="s">
        <v>288</v>
      </c>
      <c r="C4" s="426">
        <v>1.1000000000000001</v>
      </c>
      <c r="D4" s="426">
        <v>1.2</v>
      </c>
      <c r="E4" s="426">
        <v>2.1</v>
      </c>
      <c r="F4" s="426">
        <v>2.2000000000000002</v>
      </c>
      <c r="G4" s="427" t="s">
        <v>13</v>
      </c>
      <c r="H4" s="428" t="s">
        <v>65</v>
      </c>
      <c r="I4" s="1260"/>
    </row>
    <row r="5" spans="2:9" x14ac:dyDescent="0.25">
      <c r="B5" s="429" t="s">
        <v>289</v>
      </c>
      <c r="C5" s="430">
        <v>37.585113308367241</v>
      </c>
      <c r="D5" s="430">
        <v>23.07532239650412</v>
      </c>
      <c r="E5" s="430">
        <v>28.352373451413708</v>
      </c>
      <c r="F5" s="430">
        <v>23.72509667335655</v>
      </c>
      <c r="G5" s="430">
        <v>20.187552360619431</v>
      </c>
      <c r="H5" s="430">
        <v>31.197690709804011</v>
      </c>
      <c r="I5" s="431">
        <v>10.991044165684388</v>
      </c>
    </row>
    <row r="6" spans="2:9" x14ac:dyDescent="0.25">
      <c r="B6" s="429" t="s">
        <v>290</v>
      </c>
      <c r="C6" s="430">
        <v>2.3470513160851225</v>
      </c>
      <c r="D6" s="430">
        <v>2.5701736132591724</v>
      </c>
      <c r="E6" s="430">
        <v>1.0595421649037562</v>
      </c>
      <c r="F6" s="430">
        <v>0.43499260512571303</v>
      </c>
      <c r="G6" s="430">
        <v>0.75669540307542726</v>
      </c>
      <c r="H6" s="430">
        <v>1.7119455844631006</v>
      </c>
      <c r="I6" s="431">
        <v>0.13577175419875784</v>
      </c>
    </row>
    <row r="7" spans="2:9" x14ac:dyDescent="0.25">
      <c r="B7" s="429" t="s">
        <v>291</v>
      </c>
      <c r="C7" s="430">
        <v>9.7252894598904653</v>
      </c>
      <c r="D7" s="430">
        <v>2.1652447288944896</v>
      </c>
      <c r="E7" s="430">
        <v>1.7316972428814419</v>
      </c>
      <c r="F7" s="430">
        <v>1.1669801613372575</v>
      </c>
      <c r="G7" s="430">
        <v>8.4857984487744318</v>
      </c>
      <c r="H7" s="430">
        <v>6.2885407046845616</v>
      </c>
      <c r="I7" s="431">
        <v>0.17731222649789469</v>
      </c>
    </row>
    <row r="8" spans="2:9" x14ac:dyDescent="0.25">
      <c r="B8" s="429" t="s">
        <v>292</v>
      </c>
      <c r="C8" s="430">
        <v>6.0435218361915143E-2</v>
      </c>
      <c r="D8" s="430">
        <v>0</v>
      </c>
      <c r="E8" s="430">
        <v>0</v>
      </c>
      <c r="F8" s="430">
        <v>0</v>
      </c>
      <c r="G8" s="430">
        <v>0</v>
      </c>
      <c r="H8" s="430">
        <v>3.0529772200965585E-2</v>
      </c>
      <c r="I8" s="431">
        <v>2.1863406473229927E-3</v>
      </c>
    </row>
    <row r="9" spans="2:9" x14ac:dyDescent="0.25">
      <c r="B9" s="429" t="s">
        <v>293</v>
      </c>
      <c r="C9" s="430">
        <v>0.93990294825545651</v>
      </c>
      <c r="D9" s="430">
        <v>8.4360184242642439E-2</v>
      </c>
      <c r="E9" s="430">
        <v>0.91587543067951815</v>
      </c>
      <c r="F9" s="430">
        <v>0.22499617506502395</v>
      </c>
      <c r="G9" s="430">
        <v>1.1350431046131408</v>
      </c>
      <c r="H9" s="430">
        <v>0.7741803428274705</v>
      </c>
      <c r="I9" s="431">
        <v>1.9859260879850515E-2</v>
      </c>
    </row>
    <row r="10" spans="2:9" x14ac:dyDescent="0.25">
      <c r="B10" s="429" t="s">
        <v>294</v>
      </c>
      <c r="C10" s="430">
        <v>0.2976660008870447</v>
      </c>
      <c r="D10" s="430">
        <v>0</v>
      </c>
      <c r="E10" s="430">
        <v>1.7958341778029769</v>
      </c>
      <c r="F10" s="430">
        <v>0</v>
      </c>
      <c r="G10" s="430">
        <v>2.1619868659297921</v>
      </c>
      <c r="H10" s="430">
        <v>0.65160558578180272</v>
      </c>
      <c r="I10" s="431">
        <v>0.21972723505596076</v>
      </c>
    </row>
    <row r="11" spans="2:9" x14ac:dyDescent="0.25">
      <c r="B11" s="429" t="s">
        <v>295</v>
      </c>
      <c r="C11" s="430">
        <v>0.99041596658780362</v>
      </c>
      <c r="D11" s="430">
        <v>0.33744073697056975</v>
      </c>
      <c r="E11" s="430">
        <v>0.94409568204499339</v>
      </c>
      <c r="F11" s="430">
        <v>0.6629887291916039</v>
      </c>
      <c r="G11" s="430">
        <v>1.1350431046131408</v>
      </c>
      <c r="H11" s="430">
        <v>0.89174274921327823</v>
      </c>
      <c r="I11" s="431">
        <v>9.0259429723650864E-2</v>
      </c>
    </row>
    <row r="12" spans="2:9" x14ac:dyDescent="0.25">
      <c r="B12" s="429" t="s">
        <v>296</v>
      </c>
      <c r="C12" s="430">
        <v>0</v>
      </c>
      <c r="D12" s="430">
        <v>0</v>
      </c>
      <c r="E12" s="430">
        <v>1.0261909587445581</v>
      </c>
      <c r="F12" s="430">
        <v>2.6249553757586126</v>
      </c>
      <c r="G12" s="430">
        <v>4.3239737318595841</v>
      </c>
      <c r="H12" s="430">
        <v>0.94551160174632209</v>
      </c>
      <c r="I12" s="431">
        <v>4.7370714025331509E-2</v>
      </c>
    </row>
    <row r="13" spans="2:9" x14ac:dyDescent="0.25">
      <c r="B13" s="429" t="s">
        <v>297</v>
      </c>
      <c r="C13" s="430">
        <v>1.9194946966291853</v>
      </c>
      <c r="D13" s="430">
        <v>32.928591916044766</v>
      </c>
      <c r="E13" s="430">
        <v>3.3428170481103985</v>
      </c>
      <c r="F13" s="430">
        <v>9.2098434326616481</v>
      </c>
      <c r="G13" s="430">
        <v>1.3512417912061201</v>
      </c>
      <c r="H13" s="430">
        <v>5.744153856199584</v>
      </c>
      <c r="I13" s="431">
        <v>3.125373955348218</v>
      </c>
    </row>
    <row r="14" spans="2:9" x14ac:dyDescent="0.25">
      <c r="B14" s="429" t="s">
        <v>249</v>
      </c>
      <c r="C14" s="430">
        <v>0.50603220150797601</v>
      </c>
      <c r="D14" s="430">
        <v>0.33744073697056975</v>
      </c>
      <c r="E14" s="430">
        <v>2.3730665920967908</v>
      </c>
      <c r="F14" s="430">
        <v>1.9439669525618077</v>
      </c>
      <c r="G14" s="430">
        <v>0.62697619111963976</v>
      </c>
      <c r="H14" s="430">
        <v>1.0525936385706045</v>
      </c>
      <c r="I14" s="431">
        <v>0.11933776033304667</v>
      </c>
    </row>
    <row r="15" spans="2:9" x14ac:dyDescent="0.25">
      <c r="B15" s="429" t="s">
        <v>298</v>
      </c>
      <c r="C15" s="430">
        <v>1.2628254583086746E-2</v>
      </c>
      <c r="D15" s="430">
        <v>0</v>
      </c>
      <c r="E15" s="430">
        <v>0</v>
      </c>
      <c r="F15" s="430">
        <v>0.1499974500433493</v>
      </c>
      <c r="G15" s="430">
        <v>0</v>
      </c>
      <c r="H15" s="430">
        <v>2.9162767475549207E-2</v>
      </c>
      <c r="I15" s="431">
        <v>4.8281689295049418E-2</v>
      </c>
    </row>
    <row r="16" spans="2:9" x14ac:dyDescent="0.25">
      <c r="B16" s="429" t="s">
        <v>299</v>
      </c>
      <c r="C16" s="430">
        <v>2.002029360511504</v>
      </c>
      <c r="D16" s="430">
        <v>0.70862554763819641</v>
      </c>
      <c r="E16" s="430">
        <v>1.6175334987211105</v>
      </c>
      <c r="F16" s="430">
        <v>2.3414601951766834</v>
      </c>
      <c r="G16" s="430">
        <v>0.55671161797692148</v>
      </c>
      <c r="H16" s="430">
        <v>1.7586515792481601</v>
      </c>
      <c r="I16" s="431">
        <v>1.3320280393815331</v>
      </c>
    </row>
    <row r="17" spans="2:9" x14ac:dyDescent="0.25">
      <c r="B17" s="429" t="s">
        <v>300</v>
      </c>
      <c r="C17" s="430">
        <v>8.5691727528088638E-3</v>
      </c>
      <c r="D17" s="430">
        <v>0</v>
      </c>
      <c r="E17" s="430">
        <v>1.2827386984306976E-2</v>
      </c>
      <c r="F17" s="430">
        <v>0</v>
      </c>
      <c r="G17" s="430">
        <v>0</v>
      </c>
      <c r="H17" s="430">
        <v>6.6071895061791189E-3</v>
      </c>
      <c r="I17" s="431">
        <v>3.0426574008578313E-2</v>
      </c>
    </row>
    <row r="18" spans="2:9" x14ac:dyDescent="0.25">
      <c r="B18" s="429" t="s">
        <v>301</v>
      </c>
      <c r="C18" s="430">
        <v>0.16326529139562151</v>
      </c>
      <c r="D18" s="430">
        <v>0</v>
      </c>
      <c r="E18" s="430">
        <v>6.4136934921534883E-2</v>
      </c>
      <c r="F18" s="430">
        <v>2.0999643006068901E-2</v>
      </c>
      <c r="G18" s="430">
        <v>0.20538875226333025</v>
      </c>
      <c r="H18" s="430">
        <v>0.11437272869316958</v>
      </c>
      <c r="I18" s="431">
        <v>7.3606801793207419E-3</v>
      </c>
    </row>
    <row r="19" spans="2:9" x14ac:dyDescent="0.25">
      <c r="B19" s="429" t="s">
        <v>302</v>
      </c>
      <c r="C19" s="430">
        <v>4.0419434847722675</v>
      </c>
      <c r="D19" s="430">
        <v>1.8334280042067619</v>
      </c>
      <c r="E19" s="430">
        <v>2.5257124972100429</v>
      </c>
      <c r="F19" s="430">
        <v>3.3179435949588867</v>
      </c>
      <c r="G19" s="430">
        <v>4.010485636299765</v>
      </c>
      <c r="H19" s="430">
        <v>3.4810775332727806</v>
      </c>
      <c r="I19" s="431">
        <v>1.7286484523113179</v>
      </c>
    </row>
    <row r="20" spans="2:9" x14ac:dyDescent="0.25">
      <c r="B20" s="429" t="s">
        <v>303</v>
      </c>
      <c r="C20" s="430">
        <v>0.15063703681253476</v>
      </c>
      <c r="D20" s="430">
        <v>0.46679301947595486</v>
      </c>
      <c r="E20" s="430">
        <v>7.1833367112119073E-2</v>
      </c>
      <c r="F20" s="430">
        <v>0.14099760304074835</v>
      </c>
      <c r="G20" s="430">
        <v>5.4049671648244806E-2</v>
      </c>
      <c r="H20" s="430">
        <v>0.15264886100482788</v>
      </c>
      <c r="I20" s="431">
        <v>3.2795109709844888E-3</v>
      </c>
    </row>
    <row r="21" spans="2:9" x14ac:dyDescent="0.25">
      <c r="B21" s="429" t="s">
        <v>304</v>
      </c>
      <c r="C21" s="430">
        <v>3.2083884804700933</v>
      </c>
      <c r="D21" s="430">
        <v>1.9487202560050405</v>
      </c>
      <c r="E21" s="430">
        <v>11.979496704644284</v>
      </c>
      <c r="F21" s="430">
        <v>2.1299637906155597</v>
      </c>
      <c r="G21" s="430">
        <v>0.41618247169148503</v>
      </c>
      <c r="H21" s="430">
        <v>4.2650091764748943</v>
      </c>
      <c r="I21" s="431">
        <v>7.1092510048785973E-2</v>
      </c>
    </row>
    <row r="22" spans="2:9" x14ac:dyDescent="0.25">
      <c r="B22" s="429" t="s">
        <v>305</v>
      </c>
      <c r="C22" s="430">
        <v>9.3260652316098565</v>
      </c>
      <c r="D22" s="430">
        <v>17.968156842454555</v>
      </c>
      <c r="E22" s="430">
        <v>10.553347819729035</v>
      </c>
      <c r="F22" s="430">
        <v>19.770863895313781</v>
      </c>
      <c r="G22" s="430">
        <v>23.233251357998014</v>
      </c>
      <c r="H22" s="430">
        <v>13.00318133896382</v>
      </c>
      <c r="I22" s="431">
        <v>41.884205131807889</v>
      </c>
    </row>
    <row r="23" spans="2:9" x14ac:dyDescent="0.25">
      <c r="B23" s="429" t="s">
        <v>306</v>
      </c>
      <c r="C23" s="430">
        <v>4.0139809210525734E-2</v>
      </c>
      <c r="D23" s="430">
        <v>3.3744073697056974E-2</v>
      </c>
      <c r="E23" s="430">
        <v>0.21165188524106512</v>
      </c>
      <c r="F23" s="430">
        <v>0.28499515508236373</v>
      </c>
      <c r="G23" s="430">
        <v>0</v>
      </c>
      <c r="H23" s="430">
        <v>0.10389235913164406</v>
      </c>
      <c r="I23" s="431">
        <v>0</v>
      </c>
    </row>
    <row r="24" spans="2:9" x14ac:dyDescent="0.25">
      <c r="B24" s="429" t="s">
        <v>307</v>
      </c>
      <c r="C24" s="430">
        <v>2.6135976896067037</v>
      </c>
      <c r="D24" s="430">
        <v>0.74799363361809623</v>
      </c>
      <c r="E24" s="430">
        <v>1.8894741027884181</v>
      </c>
      <c r="F24" s="430">
        <v>2.8919508368357736</v>
      </c>
      <c r="G24" s="430">
        <v>4.7239413020565957</v>
      </c>
      <c r="H24" s="430">
        <v>2.5540204953195835</v>
      </c>
      <c r="I24" s="431">
        <v>0.73235123883162501</v>
      </c>
    </row>
    <row r="25" spans="2:9" x14ac:dyDescent="0.25">
      <c r="B25" s="429" t="s">
        <v>308</v>
      </c>
      <c r="C25" s="430">
        <v>0.62194153821702225</v>
      </c>
      <c r="D25" s="430">
        <v>0.28120061414214148</v>
      </c>
      <c r="E25" s="430">
        <v>0.16932150819285208</v>
      </c>
      <c r="F25" s="430">
        <v>8.3998572024275603E-2</v>
      </c>
      <c r="G25" s="430">
        <v>0</v>
      </c>
      <c r="H25" s="430">
        <v>0.37979947954484794</v>
      </c>
      <c r="I25" s="431">
        <v>0</v>
      </c>
    </row>
    <row r="26" spans="2:9" x14ac:dyDescent="0.25">
      <c r="B26" s="429" t="s">
        <v>309</v>
      </c>
      <c r="C26" s="430">
        <v>3.2472654642223063E-2</v>
      </c>
      <c r="D26" s="430">
        <v>5.6240122828428302E-2</v>
      </c>
      <c r="E26" s="430">
        <v>0</v>
      </c>
      <c r="F26" s="430">
        <v>0</v>
      </c>
      <c r="G26" s="430">
        <v>0</v>
      </c>
      <c r="H26" s="430">
        <v>2.0960739123050999E-2</v>
      </c>
      <c r="I26" s="431">
        <v>0</v>
      </c>
    </row>
    <row r="27" spans="2:9" x14ac:dyDescent="0.25">
      <c r="B27" s="429" t="s">
        <v>310</v>
      </c>
      <c r="C27" s="430">
        <v>0.85511323891187407</v>
      </c>
      <c r="D27" s="430">
        <v>2.2496049131371318</v>
      </c>
      <c r="E27" s="430">
        <v>0</v>
      </c>
      <c r="F27" s="430">
        <v>0.35999388010403832</v>
      </c>
      <c r="G27" s="430">
        <v>0</v>
      </c>
      <c r="H27" s="430">
        <v>0.66892097897040992</v>
      </c>
      <c r="I27" s="431">
        <v>0.12152410098036967</v>
      </c>
    </row>
    <row r="28" spans="2:9" x14ac:dyDescent="0.25">
      <c r="B28" s="429" t="s">
        <v>311</v>
      </c>
      <c r="C28" s="430">
        <v>1.4851729407894518</v>
      </c>
      <c r="D28" s="430">
        <v>1.4284991198420789</v>
      </c>
      <c r="E28" s="430">
        <v>0.54131573073775441</v>
      </c>
      <c r="F28" s="430">
        <v>1.0649818953077803</v>
      </c>
      <c r="G28" s="430">
        <v>0.42158743885630945</v>
      </c>
      <c r="H28" s="430">
        <v>1.1594478412739839</v>
      </c>
      <c r="I28" s="431">
        <v>8.5485919310329006E-2</v>
      </c>
    </row>
    <row r="29" spans="2:9" x14ac:dyDescent="0.25">
      <c r="B29" s="429" t="s">
        <v>312</v>
      </c>
      <c r="C29" s="430">
        <v>9.7417963926669182E-2</v>
      </c>
      <c r="D29" s="430">
        <v>0</v>
      </c>
      <c r="E29" s="430">
        <v>0.89791708890148847</v>
      </c>
      <c r="F29" s="430">
        <v>0</v>
      </c>
      <c r="G29" s="430">
        <v>0.54049671648244801</v>
      </c>
      <c r="H29" s="430">
        <v>0.2542628789274447</v>
      </c>
      <c r="I29" s="431">
        <v>7.2878021577433089E-2</v>
      </c>
    </row>
    <row r="30" spans="2:9" x14ac:dyDescent="0.25">
      <c r="B30" s="429" t="s">
        <v>313</v>
      </c>
      <c r="C30" s="430">
        <v>5.9172392903606461</v>
      </c>
      <c r="D30" s="430">
        <v>0</v>
      </c>
      <c r="E30" s="430">
        <v>2.9502990063906047</v>
      </c>
      <c r="F30" s="430">
        <v>2.8799510408323066</v>
      </c>
      <c r="G30" s="430">
        <v>4.5131475826284415</v>
      </c>
      <c r="H30" s="430">
        <v>4.331126638360864</v>
      </c>
      <c r="I30" s="431">
        <v>1.75089446839783</v>
      </c>
    </row>
    <row r="31" spans="2:9" x14ac:dyDescent="0.25">
      <c r="B31" s="429" t="s">
        <v>314</v>
      </c>
      <c r="C31" s="430">
        <v>5.0513018332346983E-2</v>
      </c>
      <c r="D31" s="430">
        <v>0</v>
      </c>
      <c r="E31" s="430">
        <v>0</v>
      </c>
      <c r="F31" s="430">
        <v>0</v>
      </c>
      <c r="G31" s="430">
        <v>0</v>
      </c>
      <c r="H31" s="430">
        <v>2.5517421541105562E-2</v>
      </c>
      <c r="I31" s="431">
        <v>0</v>
      </c>
    </row>
    <row r="32" spans="2:9" x14ac:dyDescent="0.25">
      <c r="B32" s="429" t="s">
        <v>315</v>
      </c>
      <c r="C32" s="430">
        <v>0.35584617378769451</v>
      </c>
      <c r="D32" s="430">
        <v>4.4992098262742634E-2</v>
      </c>
      <c r="E32" s="430">
        <v>0.62212826873888838</v>
      </c>
      <c r="F32" s="430">
        <v>0.91498444526443068</v>
      </c>
      <c r="G32" s="430">
        <v>0.34862038213117902</v>
      </c>
      <c r="H32" s="430">
        <v>0.46227543131163579</v>
      </c>
      <c r="I32" s="431">
        <v>6.7412169959125603E-3</v>
      </c>
    </row>
    <row r="33" spans="2:9" x14ac:dyDescent="0.25">
      <c r="B33" s="429" t="s">
        <v>316</v>
      </c>
      <c r="C33" s="430">
        <v>9.362046736989809</v>
      </c>
      <c r="D33" s="430">
        <v>5.5115320371859724</v>
      </c>
      <c r="E33" s="430">
        <v>19.519434774019924</v>
      </c>
      <c r="F33" s="430">
        <v>20.009659835782795</v>
      </c>
      <c r="G33" s="430">
        <v>16.744588276626232</v>
      </c>
      <c r="H33" s="430">
        <v>13.093854762400689</v>
      </c>
      <c r="I33" s="431">
        <v>34.440331046955443</v>
      </c>
    </row>
    <row r="34" spans="2:9" x14ac:dyDescent="0.25">
      <c r="B34" s="429" t="s">
        <v>317</v>
      </c>
      <c r="C34" s="430">
        <v>3.9810572573180991</v>
      </c>
      <c r="D34" s="430">
        <v>4.7101102868808704</v>
      </c>
      <c r="E34" s="430">
        <v>3.0721591827415211</v>
      </c>
      <c r="F34" s="430">
        <v>2.3159606286693135</v>
      </c>
      <c r="G34" s="430">
        <v>3.005161743642411</v>
      </c>
      <c r="H34" s="430">
        <v>3.543504082400136</v>
      </c>
      <c r="I34" s="431">
        <v>1.2594961884065927</v>
      </c>
    </row>
    <row r="35" spans="2:9" x14ac:dyDescent="0.25">
      <c r="B35" s="429" t="s">
        <v>318</v>
      </c>
      <c r="C35" s="430">
        <v>6.5847327468952319E-2</v>
      </c>
      <c r="D35" s="430">
        <v>0.1349762947882279</v>
      </c>
      <c r="E35" s="430">
        <v>9.492266368387163E-2</v>
      </c>
      <c r="F35" s="430">
        <v>0</v>
      </c>
      <c r="G35" s="430">
        <v>1.6214901494473442E-2</v>
      </c>
      <c r="H35" s="430">
        <v>6.2426549127347519E-2</v>
      </c>
      <c r="I35" s="431">
        <v>0.29151208630973235</v>
      </c>
    </row>
    <row r="36" spans="2:9" x14ac:dyDescent="0.25">
      <c r="B36" s="429" t="s">
        <v>319</v>
      </c>
      <c r="C36" s="430">
        <v>1.2366669309579947</v>
      </c>
      <c r="D36" s="430">
        <v>0.37680882295046958</v>
      </c>
      <c r="E36" s="430">
        <v>1.6649948305630453</v>
      </c>
      <c r="F36" s="430">
        <v>1.3274774328836412</v>
      </c>
      <c r="G36" s="430">
        <v>1.0458611463935368</v>
      </c>
      <c r="H36" s="430">
        <v>1.2407846224362584</v>
      </c>
      <c r="I36" s="431">
        <v>1.2052202818367996</v>
      </c>
    </row>
    <row r="37" spans="2:9" x14ac:dyDescent="0.25">
      <c r="B37" s="432" t="s">
        <v>62</v>
      </c>
      <c r="C37" s="433">
        <v>100</v>
      </c>
      <c r="D37" s="433">
        <v>100</v>
      </c>
      <c r="E37" s="433">
        <v>100</v>
      </c>
      <c r="F37" s="433">
        <v>100</v>
      </c>
      <c r="G37" s="433">
        <v>100</v>
      </c>
      <c r="H37" s="433">
        <v>100</v>
      </c>
      <c r="I37" s="434">
        <v>100</v>
      </c>
    </row>
    <row r="38" spans="2:9" x14ac:dyDescent="0.25">
      <c r="B38" s="401" t="s">
        <v>71</v>
      </c>
      <c r="C38" s="11"/>
      <c r="D38" s="11"/>
      <c r="E38" s="401"/>
      <c r="F38" s="11"/>
      <c r="G38" s="11"/>
      <c r="H38" s="401"/>
      <c r="I38" s="11"/>
    </row>
  </sheetData>
  <mergeCells count="1">
    <mergeCell ref="I3:I4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B1" sqref="B1"/>
    </sheetView>
  </sheetViews>
  <sheetFormatPr defaultRowHeight="15" x14ac:dyDescent="0.25"/>
  <cols>
    <col min="2" max="2" width="24.140625" customWidth="1"/>
  </cols>
  <sheetData>
    <row r="1" spans="2:9" ht="15.75" x14ac:dyDescent="0.25">
      <c r="B1" s="1" t="s">
        <v>321</v>
      </c>
    </row>
    <row r="2" spans="2:9" ht="15.75" thickBot="1" x14ac:dyDescent="0.3"/>
    <row r="3" spans="2:9" ht="15.75" thickBot="1" x14ac:dyDescent="0.3">
      <c r="B3" s="435"/>
      <c r="C3" s="416"/>
      <c r="D3" s="416"/>
      <c r="E3" s="416" t="s">
        <v>60</v>
      </c>
      <c r="F3" s="416"/>
      <c r="G3" s="416"/>
      <c r="H3" s="436"/>
      <c r="I3" s="1261" t="s">
        <v>66</v>
      </c>
    </row>
    <row r="4" spans="2:9" ht="24.75" thickBot="1" x14ac:dyDescent="0.3">
      <c r="B4" s="437" t="s">
        <v>288</v>
      </c>
      <c r="C4" s="418">
        <v>1.1000000000000001</v>
      </c>
      <c r="D4" s="418">
        <v>1.2</v>
      </c>
      <c r="E4" s="418">
        <v>2.1</v>
      </c>
      <c r="F4" s="418">
        <v>2.2000000000000002</v>
      </c>
      <c r="G4" s="419" t="s">
        <v>13</v>
      </c>
      <c r="H4" s="418" t="s">
        <v>65</v>
      </c>
      <c r="I4" s="1262"/>
    </row>
    <row r="5" spans="2:9" x14ac:dyDescent="0.25">
      <c r="B5" s="429" t="s">
        <v>289</v>
      </c>
      <c r="C5" s="430">
        <v>45.324037395025101</v>
      </c>
      <c r="D5" s="430">
        <v>96.525096525096473</v>
      </c>
      <c r="E5" s="430">
        <v>0</v>
      </c>
      <c r="F5" s="430">
        <v>1.8348623853211135</v>
      </c>
      <c r="G5" s="430">
        <v>0</v>
      </c>
      <c r="H5" s="430">
        <v>48.136994390316111</v>
      </c>
      <c r="I5" s="431">
        <v>0</v>
      </c>
    </row>
    <row r="6" spans="2:9" x14ac:dyDescent="0.25">
      <c r="B6" s="429" t="s">
        <v>290</v>
      </c>
      <c r="C6" s="430">
        <v>9.5072096339725593E-3</v>
      </c>
      <c r="D6" s="430">
        <v>0.14478764478764494</v>
      </c>
      <c r="E6" s="430">
        <v>2.7777777777777559</v>
      </c>
      <c r="F6" s="430">
        <v>2.7522935779816642</v>
      </c>
      <c r="G6" s="430">
        <v>0</v>
      </c>
      <c r="H6" s="430">
        <v>3.542958370239159E-2</v>
      </c>
      <c r="I6" s="431">
        <v>0</v>
      </c>
    </row>
    <row r="7" spans="2:9" x14ac:dyDescent="0.25">
      <c r="B7" s="429" t="s">
        <v>291</v>
      </c>
      <c r="C7" s="430">
        <v>0</v>
      </c>
      <c r="D7" s="430">
        <v>0</v>
      </c>
      <c r="E7" s="430">
        <v>0</v>
      </c>
      <c r="F7" s="430">
        <v>0</v>
      </c>
      <c r="G7" s="430">
        <v>0</v>
      </c>
      <c r="H7" s="430">
        <v>0</v>
      </c>
      <c r="I7" s="431">
        <v>0</v>
      </c>
    </row>
    <row r="8" spans="2:9" x14ac:dyDescent="0.25">
      <c r="B8" s="429" t="s">
        <v>292</v>
      </c>
      <c r="C8" s="430">
        <v>2.2183489145936021E-2</v>
      </c>
      <c r="D8" s="430">
        <v>0</v>
      </c>
      <c r="E8" s="430">
        <v>0</v>
      </c>
      <c r="F8" s="430">
        <v>4.5871559633027772</v>
      </c>
      <c r="G8" s="430">
        <v>0</v>
      </c>
      <c r="H8" s="430">
        <v>3.5429583702391555E-2</v>
      </c>
      <c r="I8" s="431">
        <v>0</v>
      </c>
    </row>
    <row r="9" spans="2:9" x14ac:dyDescent="0.25">
      <c r="B9" s="429" t="s">
        <v>293</v>
      </c>
      <c r="C9" s="430">
        <v>1.9014419267945146E-2</v>
      </c>
      <c r="D9" s="430">
        <v>0</v>
      </c>
      <c r="E9" s="430">
        <v>0</v>
      </c>
      <c r="F9" s="430">
        <v>0</v>
      </c>
      <c r="G9" s="430">
        <v>0</v>
      </c>
      <c r="H9" s="430">
        <v>1.7714791851195753E-2</v>
      </c>
      <c r="I9" s="431">
        <v>0</v>
      </c>
    </row>
    <row r="10" spans="2:9" x14ac:dyDescent="0.25">
      <c r="B10" s="429" t="s">
        <v>294</v>
      </c>
      <c r="C10" s="430">
        <v>2.2183489145936038E-2</v>
      </c>
      <c r="D10" s="430">
        <v>0</v>
      </c>
      <c r="E10" s="430">
        <v>0</v>
      </c>
      <c r="F10" s="430">
        <v>0</v>
      </c>
      <c r="G10" s="430">
        <v>0</v>
      </c>
      <c r="H10" s="430">
        <v>2.0667257159728437E-2</v>
      </c>
      <c r="I10" s="431">
        <v>0</v>
      </c>
    </row>
    <row r="11" spans="2:9" x14ac:dyDescent="0.25">
      <c r="B11" s="429" t="s">
        <v>295</v>
      </c>
      <c r="C11" s="430">
        <v>7.6057677071780655E-2</v>
      </c>
      <c r="D11" s="430">
        <v>0.38610038610038611</v>
      </c>
      <c r="E11" s="430">
        <v>7.4074074074073515</v>
      </c>
      <c r="F11" s="430">
        <v>0</v>
      </c>
      <c r="G11" s="430">
        <v>0</v>
      </c>
      <c r="H11" s="430">
        <v>0.11809861234130482</v>
      </c>
      <c r="I11" s="431">
        <v>0</v>
      </c>
    </row>
    <row r="12" spans="2:9" x14ac:dyDescent="0.25">
      <c r="B12" s="429" t="s">
        <v>296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1">
        <v>0</v>
      </c>
    </row>
    <row r="13" spans="2:9" x14ac:dyDescent="0.25">
      <c r="B13" s="429" t="s">
        <v>297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1">
        <v>0</v>
      </c>
    </row>
    <row r="14" spans="2:9" x14ac:dyDescent="0.25">
      <c r="B14" s="429" t="s">
        <v>249</v>
      </c>
      <c r="C14" s="430">
        <v>23.768024084931465</v>
      </c>
      <c r="D14" s="430">
        <v>0.53088803088803094</v>
      </c>
      <c r="E14" s="430">
        <v>10.185185185185111</v>
      </c>
      <c r="F14" s="430">
        <v>0</v>
      </c>
      <c r="G14" s="430">
        <v>0</v>
      </c>
      <c r="H14" s="430">
        <v>22.208444050782362</v>
      </c>
      <c r="I14" s="431">
        <v>0</v>
      </c>
    </row>
    <row r="15" spans="2:9" x14ac:dyDescent="0.25">
      <c r="B15" s="429" t="s">
        <v>298</v>
      </c>
      <c r="C15" s="430">
        <v>3.8028838535890258E-2</v>
      </c>
      <c r="D15" s="430">
        <v>0</v>
      </c>
      <c r="E15" s="430">
        <v>0</v>
      </c>
      <c r="F15" s="430">
        <v>0</v>
      </c>
      <c r="G15" s="430">
        <v>0</v>
      </c>
      <c r="H15" s="430">
        <v>3.5429583702391486E-2</v>
      </c>
      <c r="I15" s="431">
        <v>0</v>
      </c>
    </row>
    <row r="16" spans="2:9" x14ac:dyDescent="0.25">
      <c r="B16" s="429" t="s">
        <v>299</v>
      </c>
      <c r="C16" s="430">
        <v>4.1197908413881067E-2</v>
      </c>
      <c r="D16" s="430">
        <v>0</v>
      </c>
      <c r="E16" s="430">
        <v>0</v>
      </c>
      <c r="F16" s="430">
        <v>0</v>
      </c>
      <c r="G16" s="430">
        <v>0</v>
      </c>
      <c r="H16" s="430">
        <v>3.8382049010924103E-2</v>
      </c>
      <c r="I16" s="431">
        <v>0</v>
      </c>
    </row>
    <row r="17" spans="2:9" x14ac:dyDescent="0.25">
      <c r="B17" s="429" t="s">
        <v>300</v>
      </c>
      <c r="C17" s="430">
        <v>15.845349389954297</v>
      </c>
      <c r="D17" s="430">
        <v>0</v>
      </c>
      <c r="E17" s="430">
        <v>0</v>
      </c>
      <c r="F17" s="430">
        <v>0</v>
      </c>
      <c r="G17" s="430">
        <v>0</v>
      </c>
      <c r="H17" s="430">
        <v>14.762326542663104</v>
      </c>
      <c r="I17" s="431">
        <v>0</v>
      </c>
    </row>
    <row r="18" spans="2:9" x14ac:dyDescent="0.25">
      <c r="B18" s="429" t="s">
        <v>301</v>
      </c>
      <c r="C18" s="430">
        <v>0</v>
      </c>
      <c r="D18" s="430">
        <v>0</v>
      </c>
      <c r="E18" s="430">
        <v>0</v>
      </c>
      <c r="F18" s="430">
        <v>0</v>
      </c>
      <c r="G18" s="430">
        <v>0</v>
      </c>
      <c r="H18" s="430">
        <v>0</v>
      </c>
      <c r="I18" s="431">
        <v>0</v>
      </c>
    </row>
    <row r="19" spans="2:9" x14ac:dyDescent="0.25">
      <c r="B19" s="429" t="s">
        <v>302</v>
      </c>
      <c r="C19" s="430">
        <v>0</v>
      </c>
      <c r="D19" s="430">
        <v>0</v>
      </c>
      <c r="E19" s="430">
        <v>0</v>
      </c>
      <c r="F19" s="430">
        <v>0</v>
      </c>
      <c r="G19" s="430">
        <v>0</v>
      </c>
      <c r="H19" s="430">
        <v>0</v>
      </c>
      <c r="I19" s="431">
        <v>0</v>
      </c>
    </row>
    <row r="20" spans="2:9" x14ac:dyDescent="0.25">
      <c r="B20" s="429" t="s">
        <v>303</v>
      </c>
      <c r="C20" s="430">
        <v>0</v>
      </c>
      <c r="D20" s="430">
        <v>0</v>
      </c>
      <c r="E20" s="430">
        <v>0</v>
      </c>
      <c r="F20" s="430">
        <v>0</v>
      </c>
      <c r="G20" s="430">
        <v>0</v>
      </c>
      <c r="H20" s="430">
        <v>0</v>
      </c>
      <c r="I20" s="431">
        <v>0</v>
      </c>
    </row>
    <row r="21" spans="2:9" x14ac:dyDescent="0.25">
      <c r="B21" s="429" t="s">
        <v>304</v>
      </c>
      <c r="C21" s="430">
        <v>0.11408651560767097</v>
      </c>
      <c r="D21" s="430">
        <v>0</v>
      </c>
      <c r="E21" s="430">
        <v>0</v>
      </c>
      <c r="F21" s="430">
        <v>0</v>
      </c>
      <c r="G21" s="430">
        <v>0</v>
      </c>
      <c r="H21" s="430">
        <v>0.10628875110717431</v>
      </c>
      <c r="I21" s="431">
        <v>0</v>
      </c>
    </row>
    <row r="22" spans="2:9" x14ac:dyDescent="0.25">
      <c r="B22" s="429" t="s">
        <v>305</v>
      </c>
      <c r="C22" s="430">
        <v>5.7043257803835559</v>
      </c>
      <c r="D22" s="430">
        <v>0</v>
      </c>
      <c r="E22" s="430">
        <v>1.8518518518518379</v>
      </c>
      <c r="F22" s="430">
        <v>17.431192660550561</v>
      </c>
      <c r="G22" s="430">
        <v>0</v>
      </c>
      <c r="H22" s="430">
        <v>5.3764393268379038</v>
      </c>
      <c r="I22" s="431">
        <v>0</v>
      </c>
    </row>
    <row r="23" spans="2:9" x14ac:dyDescent="0.25">
      <c r="B23" s="429" t="s">
        <v>306</v>
      </c>
      <c r="C23" s="430">
        <v>0</v>
      </c>
      <c r="D23" s="430">
        <v>0</v>
      </c>
      <c r="E23" s="430">
        <v>0</v>
      </c>
      <c r="F23" s="430">
        <v>0</v>
      </c>
      <c r="G23" s="430">
        <v>0</v>
      </c>
      <c r="H23" s="430">
        <v>0</v>
      </c>
      <c r="I23" s="431">
        <v>0</v>
      </c>
    </row>
    <row r="24" spans="2:9" x14ac:dyDescent="0.25">
      <c r="B24" s="429" t="s">
        <v>307</v>
      </c>
      <c r="C24" s="430">
        <v>0</v>
      </c>
      <c r="D24" s="430">
        <v>0</v>
      </c>
      <c r="E24" s="430">
        <v>0</v>
      </c>
      <c r="F24" s="430">
        <v>0</v>
      </c>
      <c r="G24" s="430">
        <v>0</v>
      </c>
      <c r="H24" s="430">
        <v>0</v>
      </c>
      <c r="I24" s="431">
        <v>0</v>
      </c>
    </row>
    <row r="25" spans="2:9" x14ac:dyDescent="0.25">
      <c r="B25" s="429" t="s">
        <v>308</v>
      </c>
      <c r="C25" s="430">
        <v>0</v>
      </c>
      <c r="D25" s="430">
        <v>0</v>
      </c>
      <c r="E25" s="430">
        <v>0</v>
      </c>
      <c r="F25" s="430">
        <v>0</v>
      </c>
      <c r="G25" s="430">
        <v>0</v>
      </c>
      <c r="H25" s="430">
        <v>0</v>
      </c>
      <c r="I25" s="431">
        <v>0</v>
      </c>
    </row>
    <row r="26" spans="2:9" x14ac:dyDescent="0.25">
      <c r="B26" s="429" t="s">
        <v>309</v>
      </c>
      <c r="C26" s="430">
        <v>0</v>
      </c>
      <c r="D26" s="430">
        <v>0</v>
      </c>
      <c r="E26" s="430">
        <v>21.296296296296127</v>
      </c>
      <c r="F26" s="430">
        <v>0</v>
      </c>
      <c r="G26" s="430">
        <v>0</v>
      </c>
      <c r="H26" s="430">
        <v>6.7906702096250285E-2</v>
      </c>
      <c r="I26" s="431">
        <v>0</v>
      </c>
    </row>
    <row r="27" spans="2:9" x14ac:dyDescent="0.25">
      <c r="B27" s="429" t="s">
        <v>310</v>
      </c>
      <c r="C27" s="430">
        <v>0</v>
      </c>
      <c r="D27" s="430">
        <v>1.1583011583011589</v>
      </c>
      <c r="E27" s="430">
        <v>0</v>
      </c>
      <c r="F27" s="430">
        <v>22.018348623853313</v>
      </c>
      <c r="G27" s="430">
        <v>0</v>
      </c>
      <c r="H27" s="430">
        <v>0.14171833480956617</v>
      </c>
      <c r="I27" s="431">
        <v>0</v>
      </c>
    </row>
    <row r="28" spans="2:9" x14ac:dyDescent="0.25">
      <c r="B28" s="429" t="s">
        <v>311</v>
      </c>
      <c r="C28" s="430">
        <v>7.9226746949771887E-2</v>
      </c>
      <c r="D28" s="430">
        <v>0</v>
      </c>
      <c r="E28" s="430">
        <v>0</v>
      </c>
      <c r="F28" s="430">
        <v>0</v>
      </c>
      <c r="G28" s="430">
        <v>0</v>
      </c>
      <c r="H28" s="430">
        <v>7.3811632713315881E-2</v>
      </c>
      <c r="I28" s="431">
        <v>0</v>
      </c>
    </row>
    <row r="29" spans="2:9" x14ac:dyDescent="0.25">
      <c r="B29" s="429" t="s">
        <v>312</v>
      </c>
      <c r="C29" s="430">
        <v>0</v>
      </c>
      <c r="D29" s="430">
        <v>1.2548262548262543</v>
      </c>
      <c r="E29" s="430">
        <v>0</v>
      </c>
      <c r="F29" s="430">
        <v>23.853211009174423</v>
      </c>
      <c r="G29" s="430">
        <v>100.00000000000031</v>
      </c>
      <c r="H29" s="430">
        <v>0.23029229406554438</v>
      </c>
      <c r="I29" s="431">
        <v>0</v>
      </c>
    </row>
    <row r="30" spans="2:9" x14ac:dyDescent="0.25">
      <c r="B30" s="429" t="s">
        <v>313</v>
      </c>
      <c r="C30" s="430">
        <v>0</v>
      </c>
      <c r="D30" s="430">
        <v>0</v>
      </c>
      <c r="E30" s="430">
        <v>0</v>
      </c>
      <c r="F30" s="430">
        <v>0</v>
      </c>
      <c r="G30" s="430">
        <v>0</v>
      </c>
      <c r="H30" s="430">
        <v>0</v>
      </c>
      <c r="I30" s="431">
        <v>0</v>
      </c>
    </row>
    <row r="31" spans="2:9" x14ac:dyDescent="0.25">
      <c r="B31" s="429" t="s">
        <v>314</v>
      </c>
      <c r="C31" s="430">
        <v>8.8733956583743945E-2</v>
      </c>
      <c r="D31" s="430">
        <v>0</v>
      </c>
      <c r="E31" s="430">
        <v>0</v>
      </c>
      <c r="F31" s="430">
        <v>0</v>
      </c>
      <c r="G31" s="430">
        <v>0</v>
      </c>
      <c r="H31" s="430">
        <v>8.2669028638913428E-2</v>
      </c>
      <c r="I31" s="431">
        <v>0</v>
      </c>
    </row>
    <row r="32" spans="2:9" x14ac:dyDescent="0.25">
      <c r="B32" s="429" t="s">
        <v>315</v>
      </c>
      <c r="C32" s="430">
        <v>0</v>
      </c>
      <c r="D32" s="430">
        <v>0</v>
      </c>
      <c r="E32" s="430">
        <v>0</v>
      </c>
      <c r="F32" s="430">
        <v>0</v>
      </c>
      <c r="G32" s="430">
        <v>0</v>
      </c>
      <c r="H32" s="430">
        <v>0</v>
      </c>
      <c r="I32" s="431">
        <v>0</v>
      </c>
    </row>
    <row r="33" spans="2:9" x14ac:dyDescent="0.25">
      <c r="B33" s="429" t="s">
        <v>316</v>
      </c>
      <c r="C33" s="430">
        <v>0.19014419267945162</v>
      </c>
      <c r="D33" s="430">
        <v>0</v>
      </c>
      <c r="E33" s="430">
        <v>27.777777777777573</v>
      </c>
      <c r="F33" s="430">
        <v>27.52293577981667</v>
      </c>
      <c r="G33" s="430">
        <v>0</v>
      </c>
      <c r="H33" s="430">
        <v>0.35429583702391321</v>
      </c>
      <c r="I33" s="431">
        <v>99.999200006400002</v>
      </c>
    </row>
    <row r="34" spans="2:9" x14ac:dyDescent="0.25">
      <c r="B34" s="429" t="s">
        <v>317</v>
      </c>
      <c r="C34" s="430">
        <v>0.63381397559817487</v>
      </c>
      <c r="D34" s="430">
        <v>0</v>
      </c>
      <c r="E34" s="430">
        <v>28.703703703703493</v>
      </c>
      <c r="F34" s="430">
        <v>0</v>
      </c>
      <c r="G34" s="430">
        <v>0</v>
      </c>
      <c r="H34" s="430">
        <v>0.6820194862710367</v>
      </c>
      <c r="I34" s="431">
        <v>0</v>
      </c>
    </row>
    <row r="35" spans="2:9" x14ac:dyDescent="0.25">
      <c r="B35" s="429" t="s">
        <v>318</v>
      </c>
      <c r="C35" s="430">
        <v>8.0240849310728635</v>
      </c>
      <c r="D35" s="430">
        <v>0</v>
      </c>
      <c r="E35" s="430">
        <v>0</v>
      </c>
      <c r="F35" s="430">
        <v>0</v>
      </c>
      <c r="G35" s="430">
        <v>0</v>
      </c>
      <c r="H35" s="430">
        <v>7.4756421612045969</v>
      </c>
      <c r="I35" s="431">
        <v>0</v>
      </c>
    </row>
    <row r="36" spans="2:9" x14ac:dyDescent="0.25">
      <c r="B36" s="429" t="s">
        <v>319</v>
      </c>
      <c r="C36" s="430">
        <v>0</v>
      </c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1">
        <v>0</v>
      </c>
    </row>
    <row r="37" spans="2:9" x14ac:dyDescent="0.25">
      <c r="B37" s="432" t="s">
        <v>62</v>
      </c>
      <c r="C37" s="433">
        <v>100</v>
      </c>
      <c r="D37" s="433">
        <v>100</v>
      </c>
      <c r="E37" s="433">
        <v>100</v>
      </c>
      <c r="F37" s="433">
        <v>100</v>
      </c>
      <c r="G37" s="433">
        <v>100</v>
      </c>
      <c r="H37" s="433">
        <v>100</v>
      </c>
      <c r="I37" s="434">
        <v>100</v>
      </c>
    </row>
    <row r="38" spans="2:9" x14ac:dyDescent="0.25">
      <c r="B38" s="401" t="s">
        <v>71</v>
      </c>
      <c r="C38" s="11"/>
      <c r="D38" s="11"/>
      <c r="E38" s="401"/>
      <c r="F38" s="11"/>
      <c r="G38" s="11"/>
      <c r="H38" s="401"/>
      <c r="I38" s="11"/>
    </row>
  </sheetData>
  <mergeCells count="1">
    <mergeCell ref="I3:I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selection activeCell="C3" sqref="C3:N3"/>
    </sheetView>
  </sheetViews>
  <sheetFormatPr defaultRowHeight="15" x14ac:dyDescent="0.25"/>
  <cols>
    <col min="2" max="2" width="21" customWidth="1"/>
  </cols>
  <sheetData>
    <row r="1" spans="2:14" x14ac:dyDescent="0.25">
      <c r="B1" s="27" t="s">
        <v>336</v>
      </c>
    </row>
    <row r="3" spans="2:14" ht="55.5" thickBot="1" x14ac:dyDescent="0.3">
      <c r="B3" s="438"/>
      <c r="C3" s="445" t="s">
        <v>322</v>
      </c>
      <c r="D3" s="445" t="s">
        <v>323</v>
      </c>
      <c r="E3" s="445" t="s">
        <v>324</v>
      </c>
      <c r="F3" s="445" t="s">
        <v>325</v>
      </c>
      <c r="G3" s="445" t="s">
        <v>326</v>
      </c>
      <c r="H3" s="445" t="s">
        <v>327</v>
      </c>
      <c r="I3" s="445" t="s">
        <v>328</v>
      </c>
      <c r="J3" s="445" t="s">
        <v>329</v>
      </c>
      <c r="K3" s="445" t="s">
        <v>330</v>
      </c>
      <c r="L3" s="445" t="s">
        <v>331</v>
      </c>
      <c r="M3" s="445" t="s">
        <v>332</v>
      </c>
      <c r="N3" s="446" t="s">
        <v>62</v>
      </c>
    </row>
    <row r="4" spans="2:14" x14ac:dyDescent="0.25">
      <c r="B4" s="439" t="s">
        <v>104</v>
      </c>
      <c r="C4" s="440">
        <v>15.895280254516898</v>
      </c>
      <c r="D4" s="440">
        <v>76.116649588487846</v>
      </c>
      <c r="E4" s="440">
        <v>0.34051103368176494</v>
      </c>
      <c r="F4" s="440">
        <v>0.57093203209155807</v>
      </c>
      <c r="G4" s="440">
        <v>2.911303813853694</v>
      </c>
      <c r="H4" s="440">
        <v>5.2826171118854008E-2</v>
      </c>
      <c r="I4" s="440">
        <v>3.5947190022013618</v>
      </c>
      <c r="J4" s="440">
        <v>5.2690669763840473E-2</v>
      </c>
      <c r="K4" s="440">
        <v>0.37137163599683115</v>
      </c>
      <c r="L4" s="440">
        <v>4.5017061466295768E-3</v>
      </c>
      <c r="M4" s="440">
        <v>8.9214092140921394E-2</v>
      </c>
      <c r="N4" s="441">
        <v>100</v>
      </c>
    </row>
    <row r="5" spans="2:14" x14ac:dyDescent="0.25">
      <c r="B5" s="439" t="s">
        <v>105</v>
      </c>
      <c r="C5" s="440">
        <v>71.668459390862949</v>
      </c>
      <c r="D5" s="440">
        <v>23.15069543147208</v>
      </c>
      <c r="E5" s="440">
        <v>1.1714974619289351</v>
      </c>
      <c r="F5" s="440">
        <v>6.3451776649746189E-2</v>
      </c>
      <c r="G5" s="440">
        <v>1.5157360406091376</v>
      </c>
      <c r="H5" s="440">
        <v>3.0710659898477152E-2</v>
      </c>
      <c r="I5" s="440">
        <v>2.0416319796954272</v>
      </c>
      <c r="J5" s="440">
        <v>1.0152284263959381E-2</v>
      </c>
      <c r="K5" s="440">
        <v>0.28934010152284284</v>
      </c>
      <c r="L5" s="440">
        <v>5.832487309644669E-2</v>
      </c>
      <c r="M5" s="440">
        <v>0</v>
      </c>
      <c r="N5" s="441">
        <v>100</v>
      </c>
    </row>
    <row r="6" spans="2:14" x14ac:dyDescent="0.25">
      <c r="B6" s="420" t="s">
        <v>106</v>
      </c>
      <c r="C6" s="440">
        <v>51.086584848738596</v>
      </c>
      <c r="D6" s="440">
        <v>39.417020915991102</v>
      </c>
      <c r="E6" s="440">
        <v>0.48360655737704927</v>
      </c>
      <c r="F6" s="440">
        <v>1.5635245901639354</v>
      </c>
      <c r="G6" s="440">
        <v>1.9455221405690601</v>
      </c>
      <c r="H6" s="440">
        <v>7.3770491803278729E-2</v>
      </c>
      <c r="I6" s="440">
        <v>4.8242610149952077</v>
      </c>
      <c r="J6" s="440">
        <v>2.1857923497267746E-2</v>
      </c>
      <c r="K6" s="440">
        <v>0.58385151686451808</v>
      </c>
      <c r="L6" s="440">
        <v>0</v>
      </c>
      <c r="M6" s="440">
        <v>0</v>
      </c>
      <c r="N6" s="441">
        <v>100</v>
      </c>
    </row>
    <row r="7" spans="2:14" x14ac:dyDescent="0.25">
      <c r="B7" s="420" t="s">
        <v>107</v>
      </c>
      <c r="C7" s="440">
        <v>18.824805194805194</v>
      </c>
      <c r="D7" s="440">
        <v>62.489480519480523</v>
      </c>
      <c r="E7" s="440">
        <v>0</v>
      </c>
      <c r="F7" s="440">
        <v>0</v>
      </c>
      <c r="G7" s="440">
        <v>0.47532467532467532</v>
      </c>
      <c r="H7" s="440">
        <v>0</v>
      </c>
      <c r="I7" s="440">
        <v>18.210389610389615</v>
      </c>
      <c r="J7" s="440">
        <v>0</v>
      </c>
      <c r="K7" s="440">
        <v>0</v>
      </c>
      <c r="L7" s="440">
        <v>0</v>
      </c>
      <c r="M7" s="440">
        <v>0</v>
      </c>
      <c r="N7" s="441">
        <v>100</v>
      </c>
    </row>
    <row r="8" spans="2:14" x14ac:dyDescent="0.25">
      <c r="B8" s="420" t="s">
        <v>108</v>
      </c>
      <c r="C8" s="440">
        <v>14.088944143663202</v>
      </c>
      <c r="D8" s="440">
        <v>70.45223678957683</v>
      </c>
      <c r="E8" s="440">
        <v>0.40664748953974894</v>
      </c>
      <c r="F8" s="440">
        <v>0.79942468723870275</v>
      </c>
      <c r="G8" s="440">
        <v>1.4309773704249691</v>
      </c>
      <c r="H8" s="440">
        <v>0.2718682821145107</v>
      </c>
      <c r="I8" s="440">
        <v>11.607581386210242</v>
      </c>
      <c r="J8" s="440">
        <v>7.8451882845188645E-3</v>
      </c>
      <c r="K8" s="440">
        <v>0.9183920269642033</v>
      </c>
      <c r="L8" s="440">
        <v>5.6223849372384997E-3</v>
      </c>
      <c r="M8" s="440">
        <v>1.0460251046025106E-2</v>
      </c>
      <c r="N8" s="441">
        <v>100</v>
      </c>
    </row>
    <row r="9" spans="2:14" x14ac:dyDescent="0.25">
      <c r="B9" s="420" t="s">
        <v>109</v>
      </c>
      <c r="C9" s="440">
        <v>7.9446217140396085</v>
      </c>
      <c r="D9" s="440">
        <v>76.855707965349879</v>
      </c>
      <c r="E9" s="440">
        <v>0.14404382470119526</v>
      </c>
      <c r="F9" s="440">
        <v>0.13507968127490047</v>
      </c>
      <c r="G9" s="440">
        <v>2.5040433640653319</v>
      </c>
      <c r="H9" s="440">
        <v>0.25614235366227378</v>
      </c>
      <c r="I9" s="440">
        <v>11.849604124795304</v>
      </c>
      <c r="J9" s="440">
        <v>0</v>
      </c>
      <c r="K9" s="440">
        <v>0.29880478087649437</v>
      </c>
      <c r="L9" s="440">
        <v>0</v>
      </c>
      <c r="M9" s="440">
        <v>1.1952191235059757E-2</v>
      </c>
      <c r="N9" s="441">
        <v>100</v>
      </c>
    </row>
    <row r="10" spans="2:14" x14ac:dyDescent="0.25">
      <c r="B10" s="420" t="s">
        <v>110</v>
      </c>
      <c r="C10" s="440">
        <v>10.008229401452539</v>
      </c>
      <c r="D10" s="440">
        <v>77.405264212371691</v>
      </c>
      <c r="E10" s="440">
        <v>0</v>
      </c>
      <c r="F10" s="440">
        <v>0</v>
      </c>
      <c r="G10" s="440">
        <v>1.2754044578011516</v>
      </c>
      <c r="H10" s="440">
        <v>0</v>
      </c>
      <c r="I10" s="440">
        <v>11.173360881542695</v>
      </c>
      <c r="J10" s="440">
        <v>0</v>
      </c>
      <c r="K10" s="440">
        <v>0.13774104683195584</v>
      </c>
      <c r="L10" s="440">
        <v>0</v>
      </c>
      <c r="M10" s="440">
        <v>0</v>
      </c>
      <c r="N10" s="441">
        <v>100</v>
      </c>
    </row>
    <row r="11" spans="2:14" x14ac:dyDescent="0.25">
      <c r="B11" s="420" t="s">
        <v>111</v>
      </c>
      <c r="C11" s="440">
        <v>21.999188353799227</v>
      </c>
      <c r="D11" s="440">
        <v>74.193721670051744</v>
      </c>
      <c r="E11" s="440">
        <v>0.88706225680933937</v>
      </c>
      <c r="F11" s="440">
        <v>0.20844357976653707</v>
      </c>
      <c r="G11" s="440">
        <v>2.4576930889894233</v>
      </c>
      <c r="H11" s="440">
        <v>1.9455252918287955E-2</v>
      </c>
      <c r="I11" s="440">
        <v>0</v>
      </c>
      <c r="J11" s="440">
        <v>3.8910505836575862E-2</v>
      </c>
      <c r="K11" s="440">
        <v>0.14552529182879365</v>
      </c>
      <c r="L11" s="440">
        <v>4.9999999999999989E-2</v>
      </c>
      <c r="M11" s="440">
        <v>0</v>
      </c>
      <c r="N11" s="441">
        <v>100</v>
      </c>
    </row>
    <row r="12" spans="2:14" x14ac:dyDescent="0.25">
      <c r="B12" s="420" t="s">
        <v>112</v>
      </c>
      <c r="C12" s="440">
        <v>16.798869088499792</v>
      </c>
      <c r="D12" s="440">
        <v>72.514318691571745</v>
      </c>
      <c r="E12" s="440">
        <v>0.29493389382330992</v>
      </c>
      <c r="F12" s="440">
        <v>8.688061995829871E-2</v>
      </c>
      <c r="G12" s="440">
        <v>1.7591916749654102</v>
      </c>
      <c r="H12" s="440">
        <v>0.18904531869308086</v>
      </c>
      <c r="I12" s="440">
        <v>8.2273848225974024</v>
      </c>
      <c r="J12" s="440">
        <v>2.4276222116753648E-2</v>
      </c>
      <c r="K12" s="440">
        <v>4.9833887043189425E-2</v>
      </c>
      <c r="L12" s="440">
        <v>5.5265780730896878E-2</v>
      </c>
      <c r="M12" s="440">
        <v>0</v>
      </c>
      <c r="N12" s="441">
        <v>100</v>
      </c>
    </row>
    <row r="13" spans="2:14" x14ac:dyDescent="0.25">
      <c r="B13" s="420" t="s">
        <v>113</v>
      </c>
      <c r="C13" s="440">
        <v>12.243331372586342</v>
      </c>
      <c r="D13" s="440">
        <v>83.555345674503897</v>
      </c>
      <c r="E13" s="440">
        <v>1.0366765424118356</v>
      </c>
      <c r="F13" s="440">
        <v>7.3260073260073305E-2</v>
      </c>
      <c r="G13" s="440">
        <v>2.3795816439451678</v>
      </c>
      <c r="H13" s="440">
        <v>1.3736263736263726E-2</v>
      </c>
      <c r="I13" s="440">
        <v>1.5262515262515246E-2</v>
      </c>
      <c r="J13" s="440">
        <v>0.60249455898247417</v>
      </c>
      <c r="K13" s="440">
        <v>0</v>
      </c>
      <c r="L13" s="440">
        <v>8.0311355311355345E-2</v>
      </c>
      <c r="M13" s="440">
        <v>0</v>
      </c>
      <c r="N13" s="441">
        <v>100</v>
      </c>
    </row>
    <row r="14" spans="2:14" x14ac:dyDescent="0.25">
      <c r="B14" s="420" t="s">
        <v>154</v>
      </c>
      <c r="C14" s="440">
        <v>74.825140644163625</v>
      </c>
      <c r="D14" s="440">
        <v>21.629665120247427</v>
      </c>
      <c r="E14" s="440">
        <v>0.11904761904761901</v>
      </c>
      <c r="F14" s="440">
        <v>0</v>
      </c>
      <c r="G14" s="440">
        <v>2.5325751879699245</v>
      </c>
      <c r="H14" s="440">
        <v>2.3809523809523812E-2</v>
      </c>
      <c r="I14" s="440">
        <v>0.15357142857142853</v>
      </c>
      <c r="J14" s="440">
        <v>0</v>
      </c>
      <c r="K14" s="440">
        <v>0</v>
      </c>
      <c r="L14" s="440">
        <v>0.66666666666666663</v>
      </c>
      <c r="M14" s="440">
        <v>4.9523809523809532E-2</v>
      </c>
      <c r="N14" s="441">
        <v>100</v>
      </c>
    </row>
    <row r="15" spans="2:14" x14ac:dyDescent="0.25">
      <c r="B15" s="420" t="s">
        <v>155</v>
      </c>
      <c r="C15" s="440">
        <v>45.96271836734693</v>
      </c>
      <c r="D15" s="440">
        <v>46.568481632653061</v>
      </c>
      <c r="E15" s="440">
        <v>0</v>
      </c>
      <c r="F15" s="440">
        <v>0</v>
      </c>
      <c r="G15" s="440">
        <v>6.4021333333333326</v>
      </c>
      <c r="H15" s="440">
        <v>0</v>
      </c>
      <c r="I15" s="440">
        <v>0</v>
      </c>
      <c r="J15" s="440">
        <v>0</v>
      </c>
      <c r="K15" s="440">
        <v>0</v>
      </c>
      <c r="L15" s="440">
        <v>0</v>
      </c>
      <c r="M15" s="440">
        <v>1.0666666666666664</v>
      </c>
      <c r="N15" s="441">
        <v>100</v>
      </c>
    </row>
    <row r="16" spans="2:14" x14ac:dyDescent="0.25">
      <c r="B16" s="420" t="s">
        <v>157</v>
      </c>
      <c r="C16" s="440">
        <v>69.706400000000002</v>
      </c>
      <c r="D16" s="440">
        <v>26.45760000000001</v>
      </c>
      <c r="E16" s="440">
        <v>0</v>
      </c>
      <c r="F16" s="440">
        <v>2</v>
      </c>
      <c r="G16" s="440">
        <v>1.2647999999999999</v>
      </c>
      <c r="H16" s="440">
        <v>0</v>
      </c>
      <c r="I16" s="440">
        <v>0.57119999999999982</v>
      </c>
      <c r="J16" s="440">
        <v>0</v>
      </c>
      <c r="K16" s="440">
        <v>0</v>
      </c>
      <c r="L16" s="440">
        <v>0</v>
      </c>
      <c r="M16" s="440">
        <v>0</v>
      </c>
      <c r="N16" s="441">
        <v>100</v>
      </c>
    </row>
    <row r="17" spans="2:14" x14ac:dyDescent="0.25">
      <c r="B17" s="420" t="s">
        <v>158</v>
      </c>
      <c r="C17" s="440">
        <v>66.112068965517253</v>
      </c>
      <c r="D17" s="440">
        <v>31.985517241379313</v>
      </c>
      <c r="E17" s="440">
        <v>0</v>
      </c>
      <c r="F17" s="440">
        <v>0</v>
      </c>
      <c r="G17" s="440">
        <v>1.9024137931034482</v>
      </c>
      <c r="H17" s="440">
        <v>0</v>
      </c>
      <c r="I17" s="440">
        <v>0</v>
      </c>
      <c r="J17" s="440">
        <v>0</v>
      </c>
      <c r="K17" s="440">
        <v>0</v>
      </c>
      <c r="L17" s="440">
        <v>0</v>
      </c>
      <c r="M17" s="440">
        <v>0</v>
      </c>
      <c r="N17" s="441">
        <v>100</v>
      </c>
    </row>
    <row r="18" spans="2:14" x14ac:dyDescent="0.25">
      <c r="B18" s="420" t="s">
        <v>159</v>
      </c>
      <c r="C18" s="440">
        <v>46.314198958935798</v>
      </c>
      <c r="D18" s="440">
        <v>49.297674956622323</v>
      </c>
      <c r="E18" s="440">
        <v>0</v>
      </c>
      <c r="F18" s="440">
        <v>0</v>
      </c>
      <c r="G18" s="440">
        <v>4.1851185656448813</v>
      </c>
      <c r="H18" s="440">
        <v>3.7593984962405992E-2</v>
      </c>
      <c r="I18" s="440">
        <v>4.5112781954887236E-2</v>
      </c>
      <c r="J18" s="440">
        <v>0</v>
      </c>
      <c r="K18" s="440">
        <v>0</v>
      </c>
      <c r="L18" s="440">
        <v>0.1203007518796993</v>
      </c>
      <c r="M18" s="440">
        <v>0</v>
      </c>
      <c r="N18" s="441">
        <v>100</v>
      </c>
    </row>
    <row r="19" spans="2:14" x14ac:dyDescent="0.25">
      <c r="B19" s="420" t="s">
        <v>333</v>
      </c>
      <c r="C19" s="440">
        <v>15.413950421022257</v>
      </c>
      <c r="D19" s="440">
        <v>82.533677041159507</v>
      </c>
      <c r="E19" s="440">
        <v>0.1855895196506549</v>
      </c>
      <c r="F19" s="440">
        <v>0.14556040756914101</v>
      </c>
      <c r="G19" s="440">
        <v>1.368966424281155</v>
      </c>
      <c r="H19" s="440">
        <v>2.9112081513828257E-3</v>
      </c>
      <c r="I19" s="440">
        <v>0</v>
      </c>
      <c r="J19" s="440">
        <v>0</v>
      </c>
      <c r="K19" s="440">
        <v>8.7336244541484823E-2</v>
      </c>
      <c r="L19" s="440">
        <v>4.3668122270742363E-2</v>
      </c>
      <c r="M19" s="440">
        <v>0.21834061135371166</v>
      </c>
      <c r="N19" s="441">
        <v>100</v>
      </c>
    </row>
    <row r="20" spans="2:14" x14ac:dyDescent="0.25">
      <c r="B20" s="420" t="s">
        <v>124</v>
      </c>
      <c r="C20" s="440">
        <v>57.14289838163139</v>
      </c>
      <c r="D20" s="440">
        <v>41.582731247998261</v>
      </c>
      <c r="E20" s="440">
        <v>8.1481481481481544E-2</v>
      </c>
      <c r="F20" s="440">
        <v>0.18518518518518517</v>
      </c>
      <c r="G20" s="440">
        <v>0.91511111111111032</v>
      </c>
      <c r="H20" s="440">
        <v>0</v>
      </c>
      <c r="I20" s="440">
        <v>0</v>
      </c>
      <c r="J20" s="440">
        <v>0</v>
      </c>
      <c r="K20" s="440">
        <v>0</v>
      </c>
      <c r="L20" s="440">
        <v>0</v>
      </c>
      <c r="M20" s="440">
        <v>9.2592592592592587E-2</v>
      </c>
      <c r="N20" s="441">
        <v>100</v>
      </c>
    </row>
    <row r="21" spans="2:14" x14ac:dyDescent="0.25">
      <c r="B21" s="420" t="s">
        <v>118</v>
      </c>
      <c r="C21" s="440">
        <v>58.332908316500621</v>
      </c>
      <c r="D21" s="440">
        <v>39.420830363965102</v>
      </c>
      <c r="E21" s="440">
        <v>6.468305304010348E-2</v>
      </c>
      <c r="F21" s="440">
        <v>0</v>
      </c>
      <c r="G21" s="440">
        <v>1.2372056921086685</v>
      </c>
      <c r="H21" s="440">
        <v>1.2936610608020687E-2</v>
      </c>
      <c r="I21" s="440">
        <v>0</v>
      </c>
      <c r="J21" s="440">
        <v>0</v>
      </c>
      <c r="K21" s="440">
        <v>0</v>
      </c>
      <c r="L21" s="440">
        <v>0</v>
      </c>
      <c r="M21" s="440">
        <v>0.93143596377748994</v>
      </c>
      <c r="N21" s="441">
        <v>100</v>
      </c>
    </row>
    <row r="22" spans="2:14" x14ac:dyDescent="0.25">
      <c r="B22" s="420" t="s">
        <v>163</v>
      </c>
      <c r="C22" s="440">
        <v>29.54347826086957</v>
      </c>
      <c r="D22" s="440">
        <v>62.748695652173907</v>
      </c>
      <c r="E22" s="440">
        <v>0</v>
      </c>
      <c r="F22" s="440">
        <v>0</v>
      </c>
      <c r="G22" s="440">
        <v>7.6452173913043495</v>
      </c>
      <c r="H22" s="440">
        <v>0</v>
      </c>
      <c r="I22" s="440">
        <v>0</v>
      </c>
      <c r="J22" s="440">
        <v>0</v>
      </c>
      <c r="K22" s="440">
        <v>0</v>
      </c>
      <c r="L22" s="440">
        <v>0</v>
      </c>
      <c r="M22" s="440">
        <v>6.2608695652173918E-2</v>
      </c>
      <c r="N22" s="441">
        <v>100</v>
      </c>
    </row>
    <row r="23" spans="2:14" x14ac:dyDescent="0.25">
      <c r="B23" s="420" t="s">
        <v>164</v>
      </c>
      <c r="C23" s="440">
        <v>67</v>
      </c>
      <c r="D23" s="440">
        <v>32</v>
      </c>
      <c r="E23" s="440">
        <v>0</v>
      </c>
      <c r="F23" s="440">
        <v>0</v>
      </c>
      <c r="G23" s="440">
        <v>1</v>
      </c>
      <c r="H23" s="440">
        <v>0</v>
      </c>
      <c r="I23" s="440">
        <v>0</v>
      </c>
      <c r="J23" s="440">
        <v>0</v>
      </c>
      <c r="K23" s="440">
        <v>0</v>
      </c>
      <c r="L23" s="440">
        <v>0</v>
      </c>
      <c r="M23" s="440">
        <v>0</v>
      </c>
      <c r="N23" s="441">
        <v>100</v>
      </c>
    </row>
    <row r="24" spans="2:14" x14ac:dyDescent="0.25">
      <c r="B24" s="420" t="s">
        <v>165</v>
      </c>
      <c r="C24" s="440">
        <v>53.125</v>
      </c>
      <c r="D24" s="440">
        <v>40.625</v>
      </c>
      <c r="E24" s="440">
        <v>0</v>
      </c>
      <c r="F24" s="440">
        <v>0</v>
      </c>
      <c r="G24" s="440">
        <v>3.75</v>
      </c>
      <c r="H24" s="440">
        <v>0</v>
      </c>
      <c r="I24" s="440">
        <v>2.5</v>
      </c>
      <c r="J24" s="440">
        <v>0</v>
      </c>
      <c r="K24" s="440">
        <v>0</v>
      </c>
      <c r="L24" s="440">
        <v>0</v>
      </c>
      <c r="M24" s="440">
        <v>0</v>
      </c>
      <c r="N24" s="441">
        <v>100</v>
      </c>
    </row>
    <row r="25" spans="2:14" x14ac:dyDescent="0.25">
      <c r="B25" s="420" t="s">
        <v>119</v>
      </c>
      <c r="C25" s="440">
        <v>12.077816091954023</v>
      </c>
      <c r="D25" s="440">
        <v>70.76264367816097</v>
      </c>
      <c r="E25" s="440">
        <v>6.8965517241379365E-2</v>
      </c>
      <c r="F25" s="440">
        <v>0.12919540229885057</v>
      </c>
      <c r="G25" s="440">
        <v>0.92147126436781568</v>
      </c>
      <c r="H25" s="440">
        <v>0.1190804597701149</v>
      </c>
      <c r="I25" s="440">
        <v>15.184919540229879</v>
      </c>
      <c r="J25" s="440">
        <v>0.16091954022988508</v>
      </c>
      <c r="K25" s="440">
        <v>0.57498850574712712</v>
      </c>
      <c r="L25" s="440">
        <v>0</v>
      </c>
      <c r="M25" s="440">
        <v>0</v>
      </c>
      <c r="N25" s="441">
        <v>100</v>
      </c>
    </row>
    <row r="26" spans="2:14" x14ac:dyDescent="0.25">
      <c r="B26" s="420" t="s">
        <v>120</v>
      </c>
      <c r="C26" s="440">
        <v>17.239327006039701</v>
      </c>
      <c r="D26" s="440">
        <v>62.066774824459984</v>
      </c>
      <c r="E26" s="440">
        <v>0.40983606557377039</v>
      </c>
      <c r="F26" s="440">
        <v>0.61475409836065598</v>
      </c>
      <c r="G26" s="440">
        <v>1.3114754098360661</v>
      </c>
      <c r="H26" s="440">
        <v>0.21516393442622958</v>
      </c>
      <c r="I26" s="440">
        <v>17.555783415401962</v>
      </c>
      <c r="J26" s="440">
        <v>0</v>
      </c>
      <c r="K26" s="440">
        <v>0.50491803278688496</v>
      </c>
      <c r="L26" s="440">
        <v>4.0983606557377039E-2</v>
      </c>
      <c r="M26" s="440">
        <v>4.0983606557377025E-2</v>
      </c>
      <c r="N26" s="441">
        <v>100</v>
      </c>
    </row>
    <row r="27" spans="2:14" x14ac:dyDescent="0.25">
      <c r="B27" s="420" t="s">
        <v>167</v>
      </c>
      <c r="C27" s="440">
        <v>0.86419753086419737</v>
      </c>
      <c r="D27" s="440">
        <v>90.189506172839472</v>
      </c>
      <c r="E27" s="440">
        <v>0</v>
      </c>
      <c r="F27" s="440">
        <v>0</v>
      </c>
      <c r="G27" s="440">
        <v>1.514444444444444</v>
      </c>
      <c r="H27" s="440">
        <v>8.2345679012345699E-2</v>
      </c>
      <c r="I27" s="440">
        <v>7.3495061728395061</v>
      </c>
      <c r="J27" s="440">
        <v>0</v>
      </c>
      <c r="K27" s="440">
        <v>0</v>
      </c>
      <c r="L27" s="440">
        <v>0</v>
      </c>
      <c r="M27" s="440">
        <v>0</v>
      </c>
      <c r="N27" s="441">
        <v>100</v>
      </c>
    </row>
    <row r="28" spans="2:14" x14ac:dyDescent="0.25">
      <c r="B28" s="420" t="s">
        <v>168</v>
      </c>
      <c r="C28" s="440">
        <v>100</v>
      </c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</v>
      </c>
      <c r="N28" s="441">
        <v>100</v>
      </c>
    </row>
    <row r="29" spans="2:14" x14ac:dyDescent="0.25">
      <c r="B29" s="420" t="s">
        <v>169</v>
      </c>
      <c r="C29" s="440">
        <v>100</v>
      </c>
      <c r="D29" s="440">
        <v>0</v>
      </c>
      <c r="E29" s="440">
        <v>0</v>
      </c>
      <c r="F29" s="440">
        <v>0</v>
      </c>
      <c r="G29" s="440">
        <v>0</v>
      </c>
      <c r="H29" s="440">
        <v>0</v>
      </c>
      <c r="I29" s="440">
        <v>0</v>
      </c>
      <c r="J29" s="440">
        <v>0</v>
      </c>
      <c r="K29" s="440">
        <v>0</v>
      </c>
      <c r="L29" s="440">
        <v>0</v>
      </c>
      <c r="M29" s="440">
        <v>0</v>
      </c>
      <c r="N29" s="441">
        <v>100</v>
      </c>
    </row>
    <row r="30" spans="2:14" x14ac:dyDescent="0.25">
      <c r="B30" s="420" t="s">
        <v>201</v>
      </c>
      <c r="C30" s="440">
        <v>42.5</v>
      </c>
      <c r="D30" s="440">
        <v>57.5</v>
      </c>
      <c r="E30" s="440">
        <v>0</v>
      </c>
      <c r="F30" s="440">
        <v>0</v>
      </c>
      <c r="G30" s="440">
        <v>0</v>
      </c>
      <c r="H30" s="440">
        <v>0</v>
      </c>
      <c r="I30" s="440">
        <v>0</v>
      </c>
      <c r="J30" s="440">
        <v>0</v>
      </c>
      <c r="K30" s="440">
        <v>0</v>
      </c>
      <c r="L30" s="440">
        <v>0</v>
      </c>
      <c r="M30" s="440">
        <v>0</v>
      </c>
      <c r="N30" s="441">
        <v>100</v>
      </c>
    </row>
    <row r="31" spans="2:14" x14ac:dyDescent="0.25">
      <c r="B31" s="420" t="s">
        <v>202</v>
      </c>
      <c r="C31" s="440">
        <v>68.73888888888888</v>
      </c>
      <c r="D31" s="440">
        <v>30.511111111111116</v>
      </c>
      <c r="E31" s="440">
        <v>0</v>
      </c>
      <c r="F31" s="440">
        <v>0</v>
      </c>
      <c r="G31" s="440">
        <v>0.69444444444444442</v>
      </c>
      <c r="H31" s="440">
        <v>0</v>
      </c>
      <c r="I31" s="440">
        <v>5.5555555555555566E-2</v>
      </c>
      <c r="J31" s="440">
        <v>0</v>
      </c>
      <c r="K31" s="440">
        <v>0</v>
      </c>
      <c r="L31" s="440">
        <v>0</v>
      </c>
      <c r="M31" s="440">
        <v>0</v>
      </c>
      <c r="N31" s="441">
        <v>100</v>
      </c>
    </row>
    <row r="32" spans="2:14" x14ac:dyDescent="0.25">
      <c r="B32" s="420" t="s">
        <v>204</v>
      </c>
      <c r="C32" s="440">
        <v>81.428571428571431</v>
      </c>
      <c r="D32" s="440">
        <v>8.5714285714285712</v>
      </c>
      <c r="E32" s="440">
        <v>0</v>
      </c>
      <c r="F32" s="440">
        <v>0</v>
      </c>
      <c r="G32" s="440">
        <v>3.5714285714285716</v>
      </c>
      <c r="H32" s="440">
        <v>0</v>
      </c>
      <c r="I32" s="440">
        <v>6.4285714285714288</v>
      </c>
      <c r="J32" s="440">
        <v>0</v>
      </c>
      <c r="K32" s="440">
        <v>0</v>
      </c>
      <c r="L32" s="440">
        <v>0</v>
      </c>
      <c r="M32" s="440">
        <v>0</v>
      </c>
      <c r="N32" s="441">
        <v>100</v>
      </c>
    </row>
    <row r="33" spans="2:14" x14ac:dyDescent="0.25">
      <c r="B33" s="420" t="s">
        <v>205</v>
      </c>
      <c r="C33" s="440">
        <v>41.832499999999996</v>
      </c>
      <c r="D33" s="440">
        <v>51.09825</v>
      </c>
      <c r="E33" s="440">
        <v>0</v>
      </c>
      <c r="F33" s="440">
        <v>0</v>
      </c>
      <c r="G33" s="440">
        <v>7.0692500000000003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0</v>
      </c>
      <c r="N33" s="441">
        <v>100</v>
      </c>
    </row>
    <row r="34" spans="2:14" x14ac:dyDescent="0.25">
      <c r="B34" s="420" t="s">
        <v>206</v>
      </c>
      <c r="C34" s="440">
        <v>100</v>
      </c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0</v>
      </c>
      <c r="N34" s="441">
        <v>100</v>
      </c>
    </row>
    <row r="35" spans="2:14" x14ac:dyDescent="0.25">
      <c r="B35" s="420" t="s">
        <v>334</v>
      </c>
      <c r="C35" s="440">
        <v>57.291666666666671</v>
      </c>
      <c r="D35" s="440">
        <v>8.75</v>
      </c>
      <c r="E35" s="440">
        <v>0</v>
      </c>
      <c r="F35" s="440">
        <v>0</v>
      </c>
      <c r="G35" s="440">
        <v>0</v>
      </c>
      <c r="H35" s="440">
        <v>0</v>
      </c>
      <c r="I35" s="440">
        <v>32.291666666666671</v>
      </c>
      <c r="J35" s="440">
        <v>0</v>
      </c>
      <c r="K35" s="440">
        <v>1.6666666666666665</v>
      </c>
      <c r="L35" s="440">
        <v>0</v>
      </c>
      <c r="M35" s="440">
        <v>0</v>
      </c>
      <c r="N35" s="441">
        <v>100</v>
      </c>
    </row>
    <row r="36" spans="2:14" x14ac:dyDescent="0.25">
      <c r="B36" s="420" t="s">
        <v>335</v>
      </c>
      <c r="C36" s="440">
        <v>82.5</v>
      </c>
      <c r="D36" s="440">
        <v>13.324999999999999</v>
      </c>
      <c r="E36" s="440">
        <v>0</v>
      </c>
      <c r="F36" s="440">
        <v>0</v>
      </c>
      <c r="G36" s="440">
        <v>4.1749999999999998</v>
      </c>
      <c r="H36" s="440">
        <v>0</v>
      </c>
      <c r="I36" s="440">
        <v>0</v>
      </c>
      <c r="J36" s="440">
        <v>0</v>
      </c>
      <c r="K36" s="440">
        <v>0</v>
      </c>
      <c r="L36" s="440">
        <v>0</v>
      </c>
      <c r="M36" s="440">
        <v>0</v>
      </c>
      <c r="N36" s="441">
        <v>100</v>
      </c>
    </row>
    <row r="37" spans="2:14" x14ac:dyDescent="0.25">
      <c r="B37" s="420" t="s">
        <v>194</v>
      </c>
      <c r="C37" s="440">
        <v>21.618095238095233</v>
      </c>
      <c r="D37" s="440">
        <v>67.907142857142858</v>
      </c>
      <c r="E37" s="440">
        <v>0</v>
      </c>
      <c r="F37" s="440">
        <v>0</v>
      </c>
      <c r="G37" s="440">
        <v>2.8571428571428577</v>
      </c>
      <c r="H37" s="440">
        <v>0</v>
      </c>
      <c r="I37" s="440">
        <v>7.6176190476190477</v>
      </c>
      <c r="J37" s="440">
        <v>0</v>
      </c>
      <c r="K37" s="440">
        <v>0</v>
      </c>
      <c r="L37" s="440">
        <v>0</v>
      </c>
      <c r="M37" s="440">
        <v>0</v>
      </c>
      <c r="N37" s="441">
        <v>100</v>
      </c>
    </row>
    <row r="38" spans="2:14" x14ac:dyDescent="0.25">
      <c r="B38" s="420" t="s">
        <v>197</v>
      </c>
      <c r="C38" s="440">
        <v>96.4</v>
      </c>
      <c r="D38" s="440">
        <v>3.6000000000000005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0</v>
      </c>
      <c r="M38" s="440">
        <v>0</v>
      </c>
      <c r="N38" s="441">
        <v>100</v>
      </c>
    </row>
    <row r="39" spans="2:14" x14ac:dyDescent="0.25">
      <c r="B39" s="420" t="s">
        <v>153</v>
      </c>
      <c r="C39" s="440">
        <v>12.112466614296938</v>
      </c>
      <c r="D39" s="440">
        <v>81.097643362136694</v>
      </c>
      <c r="E39" s="440">
        <v>0.47263681592039813</v>
      </c>
      <c r="F39" s="440">
        <v>0</v>
      </c>
      <c r="G39" s="440">
        <v>1.7933647551715115</v>
      </c>
      <c r="H39" s="440">
        <v>0</v>
      </c>
      <c r="I39" s="440">
        <v>4.5238884524744716</v>
      </c>
      <c r="J39" s="440">
        <v>0</v>
      </c>
      <c r="K39" s="440">
        <v>0</v>
      </c>
      <c r="L39" s="440">
        <v>0</v>
      </c>
      <c r="M39" s="440">
        <v>0</v>
      </c>
      <c r="N39" s="441">
        <v>100</v>
      </c>
    </row>
    <row r="40" spans="2:14" x14ac:dyDescent="0.25">
      <c r="B40" s="420" t="s">
        <v>122</v>
      </c>
      <c r="C40" s="440">
        <v>24.074999999999999</v>
      </c>
      <c r="D40" s="440">
        <v>69.091666666666669</v>
      </c>
      <c r="E40" s="440">
        <v>0</v>
      </c>
      <c r="F40" s="440">
        <v>0</v>
      </c>
      <c r="G40" s="440">
        <v>3.3333333333333335</v>
      </c>
      <c r="H40" s="440">
        <v>0</v>
      </c>
      <c r="I40" s="440">
        <v>3.5</v>
      </c>
      <c r="J40" s="440">
        <v>0</v>
      </c>
      <c r="K40" s="440">
        <v>0</v>
      </c>
      <c r="L40" s="440">
        <v>0</v>
      </c>
      <c r="M40" s="440">
        <v>0</v>
      </c>
      <c r="N40" s="441">
        <v>100</v>
      </c>
    </row>
    <row r="41" spans="2:14" x14ac:dyDescent="0.25">
      <c r="B41" s="420" t="s">
        <v>160</v>
      </c>
      <c r="C41" s="440">
        <v>0</v>
      </c>
      <c r="D41" s="440">
        <v>50</v>
      </c>
      <c r="E41" s="440">
        <v>0</v>
      </c>
      <c r="F41" s="440">
        <v>0</v>
      </c>
      <c r="G41" s="440">
        <v>50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0</v>
      </c>
      <c r="N41" s="441">
        <v>100</v>
      </c>
    </row>
    <row r="42" spans="2:14" x14ac:dyDescent="0.25">
      <c r="B42" s="420" t="s">
        <v>161</v>
      </c>
      <c r="C42" s="440">
        <v>0</v>
      </c>
      <c r="D42" s="440">
        <v>80</v>
      </c>
      <c r="E42" s="440">
        <v>0</v>
      </c>
      <c r="F42" s="440">
        <v>0</v>
      </c>
      <c r="G42" s="440">
        <v>20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0</v>
      </c>
      <c r="N42" s="441">
        <v>100</v>
      </c>
    </row>
    <row r="43" spans="2:14" x14ac:dyDescent="0.25">
      <c r="B43" s="420" t="s">
        <v>170</v>
      </c>
      <c r="C43" s="440">
        <v>97.828571428571422</v>
      </c>
      <c r="D43" s="440">
        <v>7.1428571428571426E-3</v>
      </c>
      <c r="E43" s="440">
        <v>0</v>
      </c>
      <c r="F43" s="440">
        <v>0</v>
      </c>
      <c r="G43" s="440">
        <v>1.4500000000000002</v>
      </c>
      <c r="H43" s="440">
        <v>0</v>
      </c>
      <c r="I43" s="440">
        <v>0</v>
      </c>
      <c r="J43" s="440">
        <v>0</v>
      </c>
      <c r="K43" s="440">
        <v>0</v>
      </c>
      <c r="L43" s="440">
        <v>0.7142857142857143</v>
      </c>
      <c r="M43" s="440">
        <v>0</v>
      </c>
      <c r="N43" s="441">
        <v>100</v>
      </c>
    </row>
    <row r="44" spans="2:14" ht="15.75" thickBot="1" x14ac:dyDescent="0.3">
      <c r="B44" s="442" t="s">
        <v>171</v>
      </c>
      <c r="C44" s="443">
        <v>74.166250000000005</v>
      </c>
      <c r="D44" s="443">
        <v>5.8337500000000002</v>
      </c>
      <c r="E44" s="443">
        <v>0</v>
      </c>
      <c r="F44" s="443">
        <v>0</v>
      </c>
      <c r="G44" s="443">
        <v>7.5</v>
      </c>
      <c r="H44" s="443">
        <v>0</v>
      </c>
      <c r="I44" s="443">
        <v>0</v>
      </c>
      <c r="J44" s="443">
        <v>0</v>
      </c>
      <c r="K44" s="443">
        <v>0</v>
      </c>
      <c r="L44" s="443">
        <v>0</v>
      </c>
      <c r="M44" s="443">
        <v>12.5</v>
      </c>
      <c r="N44" s="444">
        <v>100</v>
      </c>
    </row>
    <row r="45" spans="2:14" x14ac:dyDescent="0.25">
      <c r="B45" s="401" t="s">
        <v>71</v>
      </c>
      <c r="C45" s="11"/>
      <c r="D45" s="11"/>
      <c r="E45" s="401"/>
      <c r="F45" s="11"/>
      <c r="G45" s="11"/>
      <c r="H45" s="401"/>
      <c r="I45" s="401"/>
      <c r="J45" s="401"/>
      <c r="K45" s="401"/>
      <c r="L45" s="401"/>
      <c r="M45" s="401"/>
      <c r="N45" s="401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"/>
  <sheetViews>
    <sheetView topLeftCell="A4" workbookViewId="0">
      <selection activeCell="B1" sqref="B1"/>
    </sheetView>
  </sheetViews>
  <sheetFormatPr defaultRowHeight="15" x14ac:dyDescent="0.25"/>
  <cols>
    <col min="2" max="2" width="20.7109375" customWidth="1"/>
  </cols>
  <sheetData>
    <row r="1" spans="2:14" ht="15.75" x14ac:dyDescent="0.25">
      <c r="B1" s="1" t="s">
        <v>338</v>
      </c>
    </row>
    <row r="3" spans="2:14" ht="76.5" customHeight="1" thickBot="1" x14ac:dyDescent="0.3">
      <c r="B3" s="447"/>
      <c r="C3" s="452" t="s">
        <v>322</v>
      </c>
      <c r="D3" s="453" t="s">
        <v>323</v>
      </c>
      <c r="E3" s="453" t="s">
        <v>324</v>
      </c>
      <c r="F3" s="453" t="s">
        <v>325</v>
      </c>
      <c r="G3" s="453" t="s">
        <v>326</v>
      </c>
      <c r="H3" s="453" t="s">
        <v>327</v>
      </c>
      <c r="I3" s="453" t="s">
        <v>328</v>
      </c>
      <c r="J3" s="453" t="s">
        <v>329</v>
      </c>
      <c r="K3" s="453" t="s">
        <v>330</v>
      </c>
      <c r="L3" s="453" t="s">
        <v>331</v>
      </c>
      <c r="M3" s="453" t="s">
        <v>332</v>
      </c>
      <c r="N3" s="454" t="s">
        <v>65</v>
      </c>
    </row>
    <row r="4" spans="2:14" ht="15.75" thickTop="1" x14ac:dyDescent="0.25">
      <c r="B4" s="420" t="s">
        <v>104</v>
      </c>
      <c r="C4" s="448">
        <v>59.397521367521364</v>
      </c>
      <c r="D4" s="449">
        <v>28.559835669126965</v>
      </c>
      <c r="E4" s="449">
        <v>0.71777777777777751</v>
      </c>
      <c r="F4" s="449">
        <v>0</v>
      </c>
      <c r="G4" s="449">
        <v>0.56760683760683772</v>
      </c>
      <c r="H4" s="449">
        <v>0</v>
      </c>
      <c r="I4" s="449">
        <v>5.5948717948717945</v>
      </c>
      <c r="J4" s="449">
        <v>3.0512820512820502</v>
      </c>
      <c r="K4" s="449">
        <v>1.1291452991452993</v>
      </c>
      <c r="L4" s="449">
        <v>0.87393162393162405</v>
      </c>
      <c r="M4" s="449">
        <v>8.5470085470085458E-2</v>
      </c>
      <c r="N4" s="450">
        <v>99.977442506733809</v>
      </c>
    </row>
    <row r="5" spans="2:14" x14ac:dyDescent="0.25">
      <c r="B5" s="420" t="s">
        <v>105</v>
      </c>
      <c r="C5" s="440">
        <v>84.493636363636369</v>
      </c>
      <c r="D5" s="440">
        <v>14.133620414673045</v>
      </c>
      <c r="E5" s="440">
        <v>0.24242424242424249</v>
      </c>
      <c r="F5" s="440">
        <v>0</v>
      </c>
      <c r="G5" s="440">
        <v>4.545454545454547E-2</v>
      </c>
      <c r="H5" s="440">
        <v>0</v>
      </c>
      <c r="I5" s="440">
        <v>0.8966666666666665</v>
      </c>
      <c r="J5" s="440">
        <v>0</v>
      </c>
      <c r="K5" s="440">
        <v>0</v>
      </c>
      <c r="L5" s="440">
        <v>6.0606060606060608E-2</v>
      </c>
      <c r="M5" s="440">
        <v>0</v>
      </c>
      <c r="N5" s="451">
        <v>99.872408293460936</v>
      </c>
    </row>
    <row r="6" spans="2:14" x14ac:dyDescent="0.25">
      <c r="B6" s="420" t="s">
        <v>106</v>
      </c>
      <c r="C6" s="440">
        <v>85.7872972972973</v>
      </c>
      <c r="D6" s="440">
        <v>6.7351351351351365</v>
      </c>
      <c r="E6" s="440">
        <v>0.13513513513513514</v>
      </c>
      <c r="F6" s="440">
        <v>0</v>
      </c>
      <c r="G6" s="440">
        <v>0</v>
      </c>
      <c r="H6" s="440">
        <v>0</v>
      </c>
      <c r="I6" s="440">
        <v>7.2613513513513519</v>
      </c>
      <c r="J6" s="440">
        <v>0</v>
      </c>
      <c r="K6" s="440">
        <v>0</v>
      </c>
      <c r="L6" s="440">
        <v>8.1081081081081086E-2</v>
      </c>
      <c r="M6" s="440">
        <v>0</v>
      </c>
      <c r="N6" s="441">
        <v>100</v>
      </c>
    </row>
    <row r="7" spans="2:14" x14ac:dyDescent="0.25">
      <c r="B7" s="420" t="s">
        <v>107</v>
      </c>
      <c r="C7" s="440">
        <v>94</v>
      </c>
      <c r="D7" s="440">
        <v>5</v>
      </c>
      <c r="E7" s="440">
        <v>0</v>
      </c>
      <c r="F7" s="440">
        <v>0</v>
      </c>
      <c r="G7" s="440">
        <v>0</v>
      </c>
      <c r="H7" s="440">
        <v>0</v>
      </c>
      <c r="I7" s="440">
        <v>1</v>
      </c>
      <c r="J7" s="440">
        <v>0</v>
      </c>
      <c r="K7" s="440">
        <v>0</v>
      </c>
      <c r="L7" s="440">
        <v>0</v>
      </c>
      <c r="M7" s="440">
        <v>0</v>
      </c>
      <c r="N7" s="441">
        <v>100</v>
      </c>
    </row>
    <row r="8" spans="2:14" x14ac:dyDescent="0.25">
      <c r="B8" s="420" t="s">
        <v>108</v>
      </c>
      <c r="C8" s="440">
        <v>50.082650602409629</v>
      </c>
      <c r="D8" s="440">
        <v>36.487196056955099</v>
      </c>
      <c r="E8" s="440">
        <v>1.2048192771084334</v>
      </c>
      <c r="F8" s="440">
        <v>0</v>
      </c>
      <c r="G8" s="440">
        <v>0.36144578313253017</v>
      </c>
      <c r="H8" s="440">
        <v>0</v>
      </c>
      <c r="I8" s="440">
        <v>10.223143483023001</v>
      </c>
      <c r="J8" s="440">
        <v>0</v>
      </c>
      <c r="K8" s="440">
        <v>1.2048192771084334</v>
      </c>
      <c r="L8" s="440">
        <v>6.024096385542169E-3</v>
      </c>
      <c r="M8" s="440">
        <v>3.614457831325301E-2</v>
      </c>
      <c r="N8" s="441">
        <v>99.60624315443593</v>
      </c>
    </row>
    <row r="9" spans="2:14" x14ac:dyDescent="0.25">
      <c r="B9" s="420" t="s">
        <v>109</v>
      </c>
      <c r="C9" s="440">
        <v>54.87</v>
      </c>
      <c r="D9" s="440">
        <v>30.993333333333332</v>
      </c>
      <c r="E9" s="440">
        <v>0</v>
      </c>
      <c r="F9" s="440">
        <v>0</v>
      </c>
      <c r="G9" s="440">
        <v>2.0599999999999996</v>
      </c>
      <c r="H9" s="440">
        <v>0</v>
      </c>
      <c r="I9" s="440">
        <v>11.939372937293729</v>
      </c>
      <c r="J9" s="440">
        <v>0</v>
      </c>
      <c r="K9" s="440">
        <v>0</v>
      </c>
      <c r="L9" s="440">
        <v>0</v>
      </c>
      <c r="M9" s="440">
        <v>0.2</v>
      </c>
      <c r="N9" s="441">
        <v>100.06270627062706</v>
      </c>
    </row>
    <row r="10" spans="2:14" x14ac:dyDescent="0.25">
      <c r="B10" s="420" t="s">
        <v>110</v>
      </c>
      <c r="C10" s="440">
        <v>37.25</v>
      </c>
      <c r="D10" s="440">
        <v>39.5</v>
      </c>
      <c r="E10" s="440">
        <v>0</v>
      </c>
      <c r="F10" s="440">
        <v>0</v>
      </c>
      <c r="G10" s="440">
        <v>1</v>
      </c>
      <c r="H10" s="440">
        <v>2.5</v>
      </c>
      <c r="I10" s="440">
        <v>19.75</v>
      </c>
      <c r="J10" s="440">
        <v>0</v>
      </c>
      <c r="K10" s="440">
        <v>0</v>
      </c>
      <c r="L10" s="440">
        <v>0</v>
      </c>
      <c r="M10" s="440">
        <v>0</v>
      </c>
      <c r="N10" s="441">
        <v>100</v>
      </c>
    </row>
    <row r="11" spans="2:14" x14ac:dyDescent="0.25">
      <c r="B11" s="420" t="s">
        <v>337</v>
      </c>
      <c r="C11" s="440">
        <v>0</v>
      </c>
      <c r="D11" s="440">
        <v>0</v>
      </c>
      <c r="E11" s="440">
        <v>0</v>
      </c>
      <c r="F11" s="440">
        <v>0</v>
      </c>
      <c r="G11" s="440">
        <v>0</v>
      </c>
      <c r="H11" s="440">
        <v>0</v>
      </c>
      <c r="I11" s="440">
        <v>0</v>
      </c>
      <c r="J11" s="440">
        <v>100</v>
      </c>
      <c r="K11" s="440">
        <v>0</v>
      </c>
      <c r="L11" s="440">
        <v>0</v>
      </c>
      <c r="M11" s="440">
        <v>0</v>
      </c>
      <c r="N11" s="441">
        <v>100</v>
      </c>
    </row>
    <row r="12" spans="2:14" x14ac:dyDescent="0.25">
      <c r="B12" s="420" t="s">
        <v>111</v>
      </c>
      <c r="C12" s="440">
        <v>37.32352941176471</v>
      </c>
      <c r="D12" s="440">
        <v>50.911764705882355</v>
      </c>
      <c r="E12" s="440">
        <v>0</v>
      </c>
      <c r="F12" s="440">
        <v>0</v>
      </c>
      <c r="G12" s="440">
        <v>0</v>
      </c>
      <c r="H12" s="440">
        <v>0</v>
      </c>
      <c r="I12" s="440">
        <v>0</v>
      </c>
      <c r="J12" s="440">
        <v>11.568235294117647</v>
      </c>
      <c r="K12" s="440">
        <v>0</v>
      </c>
      <c r="L12" s="440">
        <v>0</v>
      </c>
      <c r="M12" s="440">
        <v>0.19647058823529412</v>
      </c>
      <c r="N12" s="441">
        <v>100</v>
      </c>
    </row>
    <row r="13" spans="2:14" x14ac:dyDescent="0.25">
      <c r="B13" s="420" t="s">
        <v>112</v>
      </c>
      <c r="C13" s="440">
        <v>39.048611111111107</v>
      </c>
      <c r="D13" s="440">
        <v>53.888888888888893</v>
      </c>
      <c r="E13" s="440">
        <v>0</v>
      </c>
      <c r="F13" s="440">
        <v>0</v>
      </c>
      <c r="G13" s="440">
        <v>5.5555555555555552E-2</v>
      </c>
      <c r="H13" s="440">
        <v>0.19444444444444448</v>
      </c>
      <c r="I13" s="440">
        <v>6.729166666666667</v>
      </c>
      <c r="J13" s="440">
        <v>0</v>
      </c>
      <c r="K13" s="440">
        <v>0</v>
      </c>
      <c r="L13" s="440">
        <v>8.3333333333333356E-2</v>
      </c>
      <c r="M13" s="440">
        <v>0</v>
      </c>
      <c r="N13" s="441">
        <v>100</v>
      </c>
    </row>
    <row r="14" spans="2:14" x14ac:dyDescent="0.25">
      <c r="B14" s="420" t="s">
        <v>113</v>
      </c>
      <c r="C14" s="440">
        <v>0</v>
      </c>
      <c r="D14" s="440">
        <v>87.142857142857139</v>
      </c>
      <c r="E14" s="440">
        <v>0</v>
      </c>
      <c r="F14" s="440">
        <v>0</v>
      </c>
      <c r="G14" s="440">
        <v>5.7142857142857144</v>
      </c>
      <c r="H14" s="440">
        <v>0</v>
      </c>
      <c r="I14" s="440">
        <v>0</v>
      </c>
      <c r="J14" s="440">
        <v>7.1428571428571432</v>
      </c>
      <c r="K14" s="440">
        <v>0</v>
      </c>
      <c r="L14" s="440">
        <v>0</v>
      </c>
      <c r="M14" s="440">
        <v>0</v>
      </c>
      <c r="N14" s="441">
        <v>100</v>
      </c>
    </row>
    <row r="15" spans="2:14" x14ac:dyDescent="0.25">
      <c r="B15" s="420" t="s">
        <v>154</v>
      </c>
      <c r="C15" s="440">
        <v>61.333333333333329</v>
      </c>
      <c r="D15" s="440">
        <v>36.166666666666671</v>
      </c>
      <c r="E15" s="440">
        <v>0</v>
      </c>
      <c r="F15" s="440">
        <v>0</v>
      </c>
      <c r="G15" s="440">
        <v>0</v>
      </c>
      <c r="H15" s="440">
        <v>1.6666666666666667</v>
      </c>
      <c r="I15" s="440">
        <v>0</v>
      </c>
      <c r="J15" s="440">
        <v>0</v>
      </c>
      <c r="K15" s="440">
        <v>0</v>
      </c>
      <c r="L15" s="440">
        <v>0.83333333333333337</v>
      </c>
      <c r="M15" s="440">
        <v>0</v>
      </c>
      <c r="N15" s="441">
        <v>100</v>
      </c>
    </row>
    <row r="16" spans="2:14" x14ac:dyDescent="0.25">
      <c r="B16" s="420" t="s">
        <v>155</v>
      </c>
      <c r="C16" s="440">
        <v>32.307692307692307</v>
      </c>
      <c r="D16" s="440">
        <v>64.42307692307692</v>
      </c>
      <c r="E16" s="440">
        <v>0</v>
      </c>
      <c r="F16" s="440">
        <v>0</v>
      </c>
      <c r="G16" s="440">
        <v>0.96153846153846156</v>
      </c>
      <c r="H16" s="440">
        <v>0</v>
      </c>
      <c r="I16" s="440">
        <v>0</v>
      </c>
      <c r="J16" s="440">
        <v>0</v>
      </c>
      <c r="K16" s="440">
        <v>0</v>
      </c>
      <c r="L16" s="440">
        <v>0</v>
      </c>
      <c r="M16" s="440">
        <v>0</v>
      </c>
      <c r="N16" s="441">
        <v>97.692307692307693</v>
      </c>
    </row>
    <row r="17" spans="2:14" x14ac:dyDescent="0.25">
      <c r="B17" s="420" t="s">
        <v>156</v>
      </c>
      <c r="C17" s="440">
        <v>100</v>
      </c>
      <c r="D17" s="440">
        <v>0</v>
      </c>
      <c r="E17" s="440">
        <v>0</v>
      </c>
      <c r="F17" s="440">
        <v>0</v>
      </c>
      <c r="G17" s="440">
        <v>0</v>
      </c>
      <c r="H17" s="440">
        <v>0</v>
      </c>
      <c r="I17" s="440">
        <v>0</v>
      </c>
      <c r="J17" s="440">
        <v>0</v>
      </c>
      <c r="K17" s="440">
        <v>0</v>
      </c>
      <c r="L17" s="440">
        <v>0</v>
      </c>
      <c r="M17" s="440">
        <v>0</v>
      </c>
      <c r="N17" s="441">
        <v>100</v>
      </c>
    </row>
    <row r="18" spans="2:14" x14ac:dyDescent="0.25">
      <c r="B18" s="420" t="s">
        <v>157</v>
      </c>
      <c r="C18" s="440">
        <v>82.714285714285708</v>
      </c>
      <c r="D18" s="440">
        <v>17.285714285714285</v>
      </c>
      <c r="E18" s="440">
        <v>0</v>
      </c>
      <c r="F18" s="440">
        <v>0</v>
      </c>
      <c r="G18" s="440">
        <v>0</v>
      </c>
      <c r="H18" s="440">
        <v>0</v>
      </c>
      <c r="I18" s="440">
        <v>0</v>
      </c>
      <c r="J18" s="440">
        <v>0</v>
      </c>
      <c r="K18" s="440">
        <v>0</v>
      </c>
      <c r="L18" s="440">
        <v>0</v>
      </c>
      <c r="M18" s="440">
        <v>0</v>
      </c>
      <c r="N18" s="441">
        <v>100</v>
      </c>
    </row>
    <row r="19" spans="2:14" x14ac:dyDescent="0.25">
      <c r="B19" s="420" t="s">
        <v>158</v>
      </c>
      <c r="C19" s="440">
        <v>25</v>
      </c>
      <c r="D19" s="440">
        <v>75</v>
      </c>
      <c r="E19" s="440">
        <v>0</v>
      </c>
      <c r="F19" s="440">
        <v>0</v>
      </c>
      <c r="G19" s="440">
        <v>0</v>
      </c>
      <c r="H19" s="440">
        <v>0</v>
      </c>
      <c r="I19" s="440">
        <v>0</v>
      </c>
      <c r="J19" s="440">
        <v>0</v>
      </c>
      <c r="K19" s="440">
        <v>0</v>
      </c>
      <c r="L19" s="440">
        <v>0</v>
      </c>
      <c r="M19" s="440">
        <v>0</v>
      </c>
      <c r="N19" s="441">
        <v>100</v>
      </c>
    </row>
    <row r="20" spans="2:14" x14ac:dyDescent="0.25">
      <c r="B20" s="420" t="s">
        <v>159</v>
      </c>
      <c r="C20" s="440">
        <v>69.75</v>
      </c>
      <c r="D20" s="440">
        <v>30.250000000000004</v>
      </c>
      <c r="E20" s="440">
        <v>0</v>
      </c>
      <c r="F20" s="440">
        <v>0</v>
      </c>
      <c r="G20" s="440">
        <v>0</v>
      </c>
      <c r="H20" s="440">
        <v>0</v>
      </c>
      <c r="I20" s="440">
        <v>0</v>
      </c>
      <c r="J20" s="440">
        <v>0</v>
      </c>
      <c r="K20" s="440">
        <v>0</v>
      </c>
      <c r="L20" s="440">
        <v>0</v>
      </c>
      <c r="M20" s="440">
        <v>0</v>
      </c>
      <c r="N20" s="441">
        <v>100</v>
      </c>
    </row>
    <row r="21" spans="2:14" x14ac:dyDescent="0.25">
      <c r="B21" s="420" t="s">
        <v>333</v>
      </c>
      <c r="C21" s="440">
        <v>49.298124999999999</v>
      </c>
      <c r="D21" s="440">
        <v>47.001875000000027</v>
      </c>
      <c r="E21" s="440">
        <v>0.23437500000000006</v>
      </c>
      <c r="F21" s="440">
        <v>0</v>
      </c>
      <c r="G21" s="440">
        <v>3.4656249999999993</v>
      </c>
      <c r="H21" s="440">
        <v>0</v>
      </c>
      <c r="I21" s="440">
        <v>0</v>
      </c>
      <c r="J21" s="440">
        <v>0</v>
      </c>
      <c r="K21" s="440">
        <v>0</v>
      </c>
      <c r="L21" s="440">
        <v>0</v>
      </c>
      <c r="M21" s="440">
        <v>0</v>
      </c>
      <c r="N21" s="441">
        <v>100</v>
      </c>
    </row>
    <row r="22" spans="2:14" x14ac:dyDescent="0.25">
      <c r="B22" s="420" t="s">
        <v>124</v>
      </c>
      <c r="C22" s="440">
        <v>75.928499999999985</v>
      </c>
      <c r="D22" s="440">
        <v>24.071500000000004</v>
      </c>
      <c r="E22" s="440">
        <v>0</v>
      </c>
      <c r="F22" s="440">
        <v>0</v>
      </c>
      <c r="G22" s="440">
        <v>0</v>
      </c>
      <c r="H22" s="440">
        <v>0</v>
      </c>
      <c r="I22" s="440">
        <v>0</v>
      </c>
      <c r="J22" s="440">
        <v>0</v>
      </c>
      <c r="K22" s="440">
        <v>0</v>
      </c>
      <c r="L22" s="440">
        <v>0</v>
      </c>
      <c r="M22" s="440">
        <v>0</v>
      </c>
      <c r="N22" s="441">
        <v>100</v>
      </c>
    </row>
    <row r="23" spans="2:14" x14ac:dyDescent="0.25">
      <c r="B23" s="420" t="s">
        <v>118</v>
      </c>
      <c r="C23" s="440">
        <v>85.714285714285708</v>
      </c>
      <c r="D23" s="440">
        <v>14.285714285714286</v>
      </c>
      <c r="E23" s="440">
        <v>0</v>
      </c>
      <c r="F23" s="440">
        <v>0</v>
      </c>
      <c r="G23" s="440">
        <v>0</v>
      </c>
      <c r="H23" s="440">
        <v>0</v>
      </c>
      <c r="I23" s="440">
        <v>0</v>
      </c>
      <c r="J23" s="440">
        <v>0</v>
      </c>
      <c r="K23" s="440">
        <v>0</v>
      </c>
      <c r="L23" s="440">
        <v>0</v>
      </c>
      <c r="M23" s="440">
        <v>0</v>
      </c>
      <c r="N23" s="441">
        <v>100</v>
      </c>
    </row>
    <row r="24" spans="2:14" x14ac:dyDescent="0.25">
      <c r="B24" s="420" t="s">
        <v>163</v>
      </c>
      <c r="C24" s="440">
        <v>72.3</v>
      </c>
      <c r="D24" s="440">
        <v>27.6</v>
      </c>
      <c r="E24" s="440">
        <v>0</v>
      </c>
      <c r="F24" s="440">
        <v>0</v>
      </c>
      <c r="G24" s="440">
        <v>0.1</v>
      </c>
      <c r="H24" s="440">
        <v>0</v>
      </c>
      <c r="I24" s="440">
        <v>0</v>
      </c>
      <c r="J24" s="440">
        <v>0</v>
      </c>
      <c r="K24" s="440">
        <v>0</v>
      </c>
      <c r="L24" s="440">
        <v>0</v>
      </c>
      <c r="M24" s="440">
        <v>0</v>
      </c>
      <c r="N24" s="441">
        <v>100</v>
      </c>
    </row>
    <row r="25" spans="2:14" x14ac:dyDescent="0.25">
      <c r="B25" s="420" t="s">
        <v>164</v>
      </c>
      <c r="C25" s="440">
        <v>100</v>
      </c>
      <c r="D25" s="440">
        <v>0</v>
      </c>
      <c r="E25" s="440">
        <v>0</v>
      </c>
      <c r="F25" s="440">
        <v>0</v>
      </c>
      <c r="G25" s="440">
        <v>0</v>
      </c>
      <c r="H25" s="440">
        <v>0</v>
      </c>
      <c r="I25" s="440">
        <v>0</v>
      </c>
      <c r="J25" s="440">
        <v>0</v>
      </c>
      <c r="K25" s="440">
        <v>0</v>
      </c>
      <c r="L25" s="440">
        <v>0</v>
      </c>
      <c r="M25" s="440">
        <v>0</v>
      </c>
      <c r="N25" s="441">
        <v>100</v>
      </c>
    </row>
    <row r="26" spans="2:14" x14ac:dyDescent="0.25">
      <c r="B26" s="420" t="s">
        <v>165</v>
      </c>
      <c r="C26" s="440">
        <v>98</v>
      </c>
      <c r="D26" s="440">
        <v>2</v>
      </c>
      <c r="E26" s="440">
        <v>0</v>
      </c>
      <c r="F26" s="440">
        <v>0</v>
      </c>
      <c r="G26" s="440">
        <v>0</v>
      </c>
      <c r="H26" s="440">
        <v>0</v>
      </c>
      <c r="I26" s="440">
        <v>0</v>
      </c>
      <c r="J26" s="440">
        <v>0</v>
      </c>
      <c r="K26" s="440">
        <v>0</v>
      </c>
      <c r="L26" s="440">
        <v>0</v>
      </c>
      <c r="M26" s="440">
        <v>0</v>
      </c>
      <c r="N26" s="441">
        <v>100</v>
      </c>
    </row>
    <row r="27" spans="2:14" x14ac:dyDescent="0.25">
      <c r="B27" s="420" t="s">
        <v>166</v>
      </c>
      <c r="C27" s="440">
        <v>100</v>
      </c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0</v>
      </c>
      <c r="N27" s="441">
        <v>100</v>
      </c>
    </row>
    <row r="28" spans="2:14" x14ac:dyDescent="0.25">
      <c r="B28" s="420" t="s">
        <v>119</v>
      </c>
      <c r="C28" s="440">
        <v>46.205555555555556</v>
      </c>
      <c r="D28" s="440">
        <v>31.377777777777773</v>
      </c>
      <c r="E28" s="440">
        <v>0</v>
      </c>
      <c r="F28" s="440">
        <v>0</v>
      </c>
      <c r="G28" s="440">
        <v>0</v>
      </c>
      <c r="H28" s="440">
        <v>0</v>
      </c>
      <c r="I28" s="440">
        <v>5.4166666666666679</v>
      </c>
      <c r="J28" s="440">
        <v>11.055555555555555</v>
      </c>
      <c r="K28" s="440">
        <v>5.5555555555555562</v>
      </c>
      <c r="L28" s="440">
        <v>5.5555555555555552E-2</v>
      </c>
      <c r="M28" s="440">
        <v>0.33333333333333337</v>
      </c>
      <c r="N28" s="441">
        <v>100</v>
      </c>
    </row>
    <row r="29" spans="2:14" x14ac:dyDescent="0.25">
      <c r="B29" s="420" t="s">
        <v>120</v>
      </c>
      <c r="C29" s="440">
        <v>46.190000000000005</v>
      </c>
      <c r="D29" s="440">
        <v>38.166428571428568</v>
      </c>
      <c r="E29" s="440">
        <v>0</v>
      </c>
      <c r="F29" s="440">
        <v>0</v>
      </c>
      <c r="G29" s="440">
        <v>1.0714285714285714</v>
      </c>
      <c r="H29" s="440">
        <v>0</v>
      </c>
      <c r="I29" s="440">
        <v>13.857857142857142</v>
      </c>
      <c r="J29" s="440">
        <v>0</v>
      </c>
      <c r="K29" s="440">
        <v>0</v>
      </c>
      <c r="L29" s="440">
        <v>0</v>
      </c>
      <c r="M29" s="440">
        <v>0</v>
      </c>
      <c r="N29" s="441">
        <v>99.285714285714292</v>
      </c>
    </row>
    <row r="30" spans="2:14" x14ac:dyDescent="0.25">
      <c r="B30" s="420" t="s">
        <v>168</v>
      </c>
      <c r="C30" s="440">
        <v>100</v>
      </c>
      <c r="D30" s="440">
        <v>0</v>
      </c>
      <c r="E30" s="440">
        <v>0</v>
      </c>
      <c r="F30" s="440">
        <v>0</v>
      </c>
      <c r="G30" s="440">
        <v>0</v>
      </c>
      <c r="H30" s="440">
        <v>0</v>
      </c>
      <c r="I30" s="440">
        <v>0</v>
      </c>
      <c r="J30" s="440">
        <v>0</v>
      </c>
      <c r="K30" s="440">
        <v>0</v>
      </c>
      <c r="L30" s="440">
        <v>0</v>
      </c>
      <c r="M30" s="440">
        <v>0</v>
      </c>
      <c r="N30" s="441">
        <v>100</v>
      </c>
    </row>
    <row r="31" spans="2:14" x14ac:dyDescent="0.25">
      <c r="B31" s="420" t="s">
        <v>202</v>
      </c>
      <c r="C31" s="440">
        <v>100</v>
      </c>
      <c r="D31" s="440">
        <v>0</v>
      </c>
      <c r="E31" s="440">
        <v>0</v>
      </c>
      <c r="F31" s="440">
        <v>0</v>
      </c>
      <c r="G31" s="440">
        <v>0</v>
      </c>
      <c r="H31" s="440">
        <v>0</v>
      </c>
      <c r="I31" s="440">
        <v>0</v>
      </c>
      <c r="J31" s="440">
        <v>0</v>
      </c>
      <c r="K31" s="440">
        <v>0</v>
      </c>
      <c r="L31" s="440">
        <v>0</v>
      </c>
      <c r="M31" s="440">
        <v>0</v>
      </c>
      <c r="N31" s="441">
        <v>100</v>
      </c>
    </row>
    <row r="32" spans="2:14" x14ac:dyDescent="0.25">
      <c r="B32" s="420" t="s">
        <v>204</v>
      </c>
      <c r="C32" s="440">
        <v>100</v>
      </c>
      <c r="D32" s="440">
        <v>0</v>
      </c>
      <c r="E32" s="440">
        <v>0</v>
      </c>
      <c r="F32" s="440">
        <v>0</v>
      </c>
      <c r="G32" s="440">
        <v>0</v>
      </c>
      <c r="H32" s="440">
        <v>0</v>
      </c>
      <c r="I32" s="440">
        <v>0</v>
      </c>
      <c r="J32" s="440">
        <v>0</v>
      </c>
      <c r="K32" s="440">
        <v>0</v>
      </c>
      <c r="L32" s="440">
        <v>0</v>
      </c>
      <c r="M32" s="440">
        <v>0</v>
      </c>
      <c r="N32" s="441">
        <v>100</v>
      </c>
    </row>
    <row r="33" spans="2:14" x14ac:dyDescent="0.25">
      <c r="B33" s="420" t="s">
        <v>205</v>
      </c>
      <c r="C33" s="440">
        <v>11.111111111111111</v>
      </c>
      <c r="D33" s="440">
        <v>88.888888888888886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0</v>
      </c>
      <c r="N33" s="441">
        <v>100</v>
      </c>
    </row>
    <row r="34" spans="2:14" x14ac:dyDescent="0.25">
      <c r="B34" s="420" t="s">
        <v>206</v>
      </c>
      <c r="C34" s="440">
        <v>100</v>
      </c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0</v>
      </c>
      <c r="N34" s="441">
        <v>100</v>
      </c>
    </row>
    <row r="35" spans="2:14" x14ac:dyDescent="0.25">
      <c r="B35" s="420" t="s">
        <v>194</v>
      </c>
      <c r="C35" s="440">
        <v>95</v>
      </c>
      <c r="D35" s="440">
        <v>5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0</v>
      </c>
      <c r="M35" s="440">
        <v>0</v>
      </c>
      <c r="N35" s="441">
        <v>100</v>
      </c>
    </row>
    <row r="36" spans="2:14" x14ac:dyDescent="0.25">
      <c r="B36" s="420" t="s">
        <v>170</v>
      </c>
      <c r="C36" s="440">
        <v>100</v>
      </c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0</v>
      </c>
      <c r="M36" s="440">
        <v>0</v>
      </c>
      <c r="N36" s="441">
        <v>100</v>
      </c>
    </row>
    <row r="37" spans="2:14" x14ac:dyDescent="0.25">
      <c r="B37" s="420" t="s">
        <v>171</v>
      </c>
      <c r="C37" s="440">
        <v>75</v>
      </c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25</v>
      </c>
      <c r="N37" s="441">
        <v>100</v>
      </c>
    </row>
    <row r="38" spans="2:14" ht="15.75" thickBot="1" x14ac:dyDescent="0.3">
      <c r="B38" s="442" t="s">
        <v>203</v>
      </c>
      <c r="C38" s="443">
        <v>66.666666666666671</v>
      </c>
      <c r="D38" s="443">
        <v>0</v>
      </c>
      <c r="E38" s="443">
        <v>0</v>
      </c>
      <c r="F38" s="443">
        <v>0</v>
      </c>
      <c r="G38" s="443">
        <v>0</v>
      </c>
      <c r="H38" s="443">
        <v>0</v>
      </c>
      <c r="I38" s="443">
        <v>0</v>
      </c>
      <c r="J38" s="443">
        <v>0</v>
      </c>
      <c r="K38" s="443">
        <v>0</v>
      </c>
      <c r="L38" s="443">
        <v>0</v>
      </c>
      <c r="M38" s="443">
        <v>33.333333333333329</v>
      </c>
      <c r="N38" s="444">
        <v>100</v>
      </c>
    </row>
    <row r="39" spans="2:14" x14ac:dyDescent="0.25">
      <c r="B39" s="401" t="s">
        <v>71</v>
      </c>
      <c r="C39" s="11"/>
      <c r="D39" s="11"/>
      <c r="E39" s="401"/>
      <c r="F39" s="11"/>
      <c r="G39" s="11"/>
      <c r="H39" s="401"/>
      <c r="I39" s="401"/>
      <c r="J39" s="401"/>
      <c r="K39" s="401"/>
      <c r="L39" s="401"/>
      <c r="M39" s="401"/>
      <c r="N39" s="401"/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>
      <selection activeCell="B1" sqref="B1"/>
    </sheetView>
  </sheetViews>
  <sheetFormatPr defaultRowHeight="15" x14ac:dyDescent="0.25"/>
  <cols>
    <col min="2" max="2" width="20.140625" customWidth="1"/>
  </cols>
  <sheetData>
    <row r="1" spans="2:5" ht="15.75" x14ac:dyDescent="0.25">
      <c r="B1" s="1" t="s">
        <v>340</v>
      </c>
    </row>
    <row r="3" spans="2:5" ht="15.75" thickBot="1" x14ac:dyDescent="0.3">
      <c r="B3" s="1263" t="s">
        <v>60</v>
      </c>
      <c r="C3" s="455" t="s">
        <v>61</v>
      </c>
      <c r="D3" s="1266" t="s">
        <v>62</v>
      </c>
      <c r="E3" s="1267"/>
    </row>
    <row r="4" spans="2:5" ht="15.75" thickBot="1" x14ac:dyDescent="0.3">
      <c r="B4" s="1264"/>
      <c r="C4" s="456"/>
      <c r="D4" s="457" t="s">
        <v>63</v>
      </c>
      <c r="E4" s="458" t="s">
        <v>64</v>
      </c>
    </row>
    <row r="5" spans="2:5" x14ac:dyDescent="0.25">
      <c r="B5" s="1264"/>
      <c r="C5" s="459">
        <v>1.1000000000000001</v>
      </c>
      <c r="D5" s="460">
        <v>3869</v>
      </c>
      <c r="E5" s="461">
        <v>69.486350574712645</v>
      </c>
    </row>
    <row r="6" spans="2:5" x14ac:dyDescent="0.25">
      <c r="B6" s="1264"/>
      <c r="C6" s="459">
        <v>1.2</v>
      </c>
      <c r="D6" s="460">
        <v>500</v>
      </c>
      <c r="E6" s="461">
        <v>8.9798850574712645</v>
      </c>
    </row>
    <row r="7" spans="2:5" x14ac:dyDescent="0.25">
      <c r="B7" s="1264"/>
      <c r="C7" s="459">
        <v>2.1</v>
      </c>
      <c r="D7" s="460">
        <v>705</v>
      </c>
      <c r="E7" s="461">
        <v>12.661637931034482</v>
      </c>
    </row>
    <row r="8" spans="2:5" x14ac:dyDescent="0.25">
      <c r="B8" s="1264"/>
      <c r="C8" s="459">
        <v>2.2000000000000002</v>
      </c>
      <c r="D8" s="460">
        <v>223</v>
      </c>
      <c r="E8" s="461">
        <v>4.0050287356321839</v>
      </c>
    </row>
    <row r="9" spans="2:5" ht="15.75" thickBot="1" x14ac:dyDescent="0.3">
      <c r="B9" s="1264"/>
      <c r="C9" s="462" t="s">
        <v>13</v>
      </c>
      <c r="D9" s="460">
        <v>271</v>
      </c>
      <c r="E9" s="461">
        <v>4.867097701149425</v>
      </c>
    </row>
    <row r="10" spans="2:5" x14ac:dyDescent="0.25">
      <c r="B10" s="1265"/>
      <c r="C10" s="463" t="s">
        <v>65</v>
      </c>
      <c r="D10" s="464">
        <v>5568</v>
      </c>
      <c r="E10" s="465">
        <v>100</v>
      </c>
    </row>
    <row r="11" spans="2:5" x14ac:dyDescent="0.25">
      <c r="B11" s="466" t="s">
        <v>66</v>
      </c>
      <c r="C11" s="467"/>
      <c r="D11" s="468">
        <v>186</v>
      </c>
      <c r="E11" s="469">
        <v>100</v>
      </c>
    </row>
    <row r="12" spans="2:5" x14ac:dyDescent="0.25">
      <c r="B12" s="293" t="s">
        <v>339</v>
      </c>
      <c r="C12" s="293"/>
      <c r="D12" s="470"/>
      <c r="E12" s="471"/>
    </row>
  </sheetData>
  <mergeCells count="2">
    <mergeCell ref="B3:B10"/>
    <mergeCell ref="D3:E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"/>
  <sheetViews>
    <sheetView workbookViewId="0">
      <selection activeCell="D5" sqref="D5:I11"/>
    </sheetView>
  </sheetViews>
  <sheetFormatPr defaultRowHeight="15" x14ac:dyDescent="0.25"/>
  <cols>
    <col min="2" max="2" width="17.85546875" customWidth="1"/>
    <col min="3" max="3" width="12.5703125" customWidth="1"/>
  </cols>
  <sheetData>
    <row r="1" spans="2:9" ht="15.75" x14ac:dyDescent="0.25">
      <c r="B1" s="145" t="s">
        <v>341</v>
      </c>
    </row>
    <row r="3" spans="2:9" ht="15.75" thickBot="1" x14ac:dyDescent="0.3">
      <c r="B3" s="1263" t="s">
        <v>60</v>
      </c>
      <c r="C3" s="455" t="s">
        <v>61</v>
      </c>
      <c r="D3" s="1266" t="s">
        <v>69</v>
      </c>
      <c r="E3" s="1266"/>
      <c r="F3" s="1266" t="s">
        <v>70</v>
      </c>
      <c r="G3" s="1266"/>
      <c r="H3" s="1266" t="s">
        <v>62</v>
      </c>
      <c r="I3" s="1267"/>
    </row>
    <row r="4" spans="2:9" ht="15.75" thickBot="1" x14ac:dyDescent="0.3">
      <c r="B4" s="1264"/>
      <c r="C4" s="456"/>
      <c r="D4" s="475" t="s">
        <v>63</v>
      </c>
      <c r="E4" s="475" t="s">
        <v>64</v>
      </c>
      <c r="F4" s="475" t="s">
        <v>63</v>
      </c>
      <c r="G4" s="476" t="s">
        <v>64</v>
      </c>
      <c r="H4" s="475" t="s">
        <v>63</v>
      </c>
      <c r="I4" s="477" t="s">
        <v>64</v>
      </c>
    </row>
    <row r="5" spans="2:9" x14ac:dyDescent="0.25">
      <c r="B5" s="1264"/>
      <c r="C5" s="472">
        <v>1.1000000000000001</v>
      </c>
      <c r="D5" s="478">
        <v>3850</v>
      </c>
      <c r="E5" s="479">
        <v>69.595083152566886</v>
      </c>
      <c r="F5" s="478">
        <v>19</v>
      </c>
      <c r="G5" s="479">
        <v>52.777777777777779</v>
      </c>
      <c r="H5" s="478">
        <v>3869</v>
      </c>
      <c r="I5" s="480">
        <v>69.486350574712645</v>
      </c>
    </row>
    <row r="6" spans="2:9" x14ac:dyDescent="0.25">
      <c r="B6" s="1264"/>
      <c r="C6" s="472">
        <v>1.2</v>
      </c>
      <c r="D6" s="478">
        <v>499</v>
      </c>
      <c r="E6" s="479">
        <v>9.0202458423716561</v>
      </c>
      <c r="F6" s="478">
        <v>1</v>
      </c>
      <c r="G6" s="479">
        <v>2.7777777777777777</v>
      </c>
      <c r="H6" s="478">
        <v>500</v>
      </c>
      <c r="I6" s="481">
        <v>8.9798850574712645</v>
      </c>
    </row>
    <row r="7" spans="2:9" x14ac:dyDescent="0.25">
      <c r="B7" s="1264"/>
      <c r="C7" s="472">
        <v>2.1</v>
      </c>
      <c r="D7" s="478">
        <v>696</v>
      </c>
      <c r="E7" s="479">
        <v>12.581344902386117</v>
      </c>
      <c r="F7" s="478">
        <v>9</v>
      </c>
      <c r="G7" s="479">
        <v>25</v>
      </c>
      <c r="H7" s="478">
        <v>705</v>
      </c>
      <c r="I7" s="481">
        <v>12.661637931034482</v>
      </c>
    </row>
    <row r="8" spans="2:9" x14ac:dyDescent="0.25">
      <c r="B8" s="1264"/>
      <c r="C8" s="472">
        <v>2.2000000000000002</v>
      </c>
      <c r="D8" s="478">
        <v>216</v>
      </c>
      <c r="E8" s="479">
        <v>3.9045553145336225</v>
      </c>
      <c r="F8" s="478">
        <v>7</v>
      </c>
      <c r="G8" s="479">
        <v>19.444444444444443</v>
      </c>
      <c r="H8" s="478">
        <v>223</v>
      </c>
      <c r="I8" s="481">
        <v>4.0050287356321839</v>
      </c>
    </row>
    <row r="9" spans="2:9" x14ac:dyDescent="0.25">
      <c r="B9" s="1264"/>
      <c r="C9" s="473" t="s">
        <v>13</v>
      </c>
      <c r="D9" s="478">
        <v>271</v>
      </c>
      <c r="E9" s="479">
        <v>4.8987707881417206</v>
      </c>
      <c r="F9" s="478">
        <v>0</v>
      </c>
      <c r="G9" s="479">
        <v>0</v>
      </c>
      <c r="H9" s="478">
        <v>271</v>
      </c>
      <c r="I9" s="481">
        <v>4.867097701149425</v>
      </c>
    </row>
    <row r="10" spans="2:9" x14ac:dyDescent="0.25">
      <c r="B10" s="1265"/>
      <c r="C10" s="474" t="s">
        <v>65</v>
      </c>
      <c r="D10" s="482">
        <v>5532</v>
      </c>
      <c r="E10" s="483">
        <v>100</v>
      </c>
      <c r="F10" s="482">
        <v>36</v>
      </c>
      <c r="G10" s="483">
        <v>100</v>
      </c>
      <c r="H10" s="482">
        <v>5568</v>
      </c>
      <c r="I10" s="484">
        <v>100</v>
      </c>
    </row>
    <row r="11" spans="2:9" x14ac:dyDescent="0.25">
      <c r="B11" s="47" t="s">
        <v>66</v>
      </c>
      <c r="C11" s="48"/>
      <c r="D11" s="485"/>
      <c r="E11" s="485"/>
      <c r="F11" s="485"/>
      <c r="G11" s="485"/>
      <c r="H11" s="486">
        <v>186</v>
      </c>
      <c r="I11" s="487">
        <v>100</v>
      </c>
    </row>
    <row r="12" spans="2:9" x14ac:dyDescent="0.25">
      <c r="B12" s="293" t="s">
        <v>339</v>
      </c>
      <c r="C12" s="293"/>
      <c r="D12" s="293"/>
      <c r="E12" s="293"/>
      <c r="F12" s="51"/>
      <c r="G12" s="51"/>
      <c r="H12" s="51"/>
      <c r="I12" s="51"/>
    </row>
  </sheetData>
  <mergeCells count="4">
    <mergeCell ref="B3:B10"/>
    <mergeCell ref="D3:E3"/>
    <mergeCell ref="F3:G3"/>
    <mergeCell ref="H3:I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B1" sqref="B1"/>
    </sheetView>
  </sheetViews>
  <sheetFormatPr defaultRowHeight="15" x14ac:dyDescent="0.25"/>
  <cols>
    <col min="2" max="2" width="16.7109375" customWidth="1"/>
  </cols>
  <sheetData>
    <row r="1" spans="2:6" ht="15.75" x14ac:dyDescent="0.25">
      <c r="B1" s="1" t="s">
        <v>343</v>
      </c>
    </row>
    <row r="3" spans="2:6" x14ac:dyDescent="0.25">
      <c r="B3" s="488"/>
      <c r="C3" s="75"/>
      <c r="D3" s="75" t="s">
        <v>73</v>
      </c>
      <c r="E3" s="75" t="s">
        <v>74</v>
      </c>
      <c r="F3" s="76" t="s">
        <v>62</v>
      </c>
    </row>
    <row r="4" spans="2:6" x14ac:dyDescent="0.25">
      <c r="B4" s="1230" t="s">
        <v>60</v>
      </c>
      <c r="C4" s="489" t="s">
        <v>61</v>
      </c>
      <c r="D4" s="268" t="s">
        <v>4</v>
      </c>
      <c r="E4" s="268" t="s">
        <v>4</v>
      </c>
      <c r="F4" s="490" t="s">
        <v>4</v>
      </c>
    </row>
    <row r="5" spans="2:6" x14ac:dyDescent="0.25">
      <c r="B5" s="1231"/>
      <c r="C5" s="80">
        <v>1.1000000000000001</v>
      </c>
      <c r="D5" s="81">
        <v>11.889377100025847</v>
      </c>
      <c r="E5" s="81">
        <v>88.11062289997416</v>
      </c>
      <c r="F5" s="82">
        <v>100</v>
      </c>
    </row>
    <row r="6" spans="2:6" x14ac:dyDescent="0.25">
      <c r="B6" s="1231"/>
      <c r="C6" s="80">
        <v>1.2</v>
      </c>
      <c r="D6" s="81">
        <v>17.2</v>
      </c>
      <c r="E6" s="81">
        <v>82.8</v>
      </c>
      <c r="F6" s="82">
        <v>100</v>
      </c>
    </row>
    <row r="7" spans="2:6" x14ac:dyDescent="0.25">
      <c r="B7" s="1231"/>
      <c r="C7" s="80">
        <v>2.1</v>
      </c>
      <c r="D7" s="81">
        <v>24.822695035460992</v>
      </c>
      <c r="E7" s="81">
        <v>75.177304964539005</v>
      </c>
      <c r="F7" s="82">
        <v>100</v>
      </c>
    </row>
    <row r="8" spans="2:6" x14ac:dyDescent="0.25">
      <c r="B8" s="1231"/>
      <c r="C8" s="80">
        <v>2.2000000000000002</v>
      </c>
      <c r="D8" s="81">
        <v>38.116591928251118</v>
      </c>
      <c r="E8" s="81">
        <v>61.883408071748882</v>
      </c>
      <c r="F8" s="82">
        <v>100</v>
      </c>
    </row>
    <row r="9" spans="2:6" x14ac:dyDescent="0.25">
      <c r="B9" s="1231"/>
      <c r="C9" s="83" t="s">
        <v>13</v>
      </c>
      <c r="D9" s="81">
        <v>13.653136531365314</v>
      </c>
      <c r="E9" s="81">
        <v>86.34686346863468</v>
      </c>
      <c r="F9" s="82">
        <v>100</v>
      </c>
    </row>
    <row r="10" spans="2:6" x14ac:dyDescent="0.25">
      <c r="B10" s="1232"/>
      <c r="C10" s="491" t="s">
        <v>65</v>
      </c>
      <c r="D10" s="492">
        <v>15.140086206896552</v>
      </c>
      <c r="E10" s="492">
        <v>84.859913793103445</v>
      </c>
      <c r="F10" s="493">
        <v>100</v>
      </c>
    </row>
    <row r="11" spans="2:6" x14ac:dyDescent="0.25">
      <c r="B11" s="87" t="s">
        <v>66</v>
      </c>
      <c r="C11" s="88"/>
      <c r="D11" s="88">
        <v>66.666666666666671</v>
      </c>
      <c r="E11" s="88">
        <v>33.333333333333336</v>
      </c>
      <c r="F11" s="89">
        <v>100</v>
      </c>
    </row>
    <row r="12" spans="2:6" x14ac:dyDescent="0.25">
      <c r="B12" s="51" t="s">
        <v>342</v>
      </c>
      <c r="C12" s="29"/>
      <c r="D12" s="90"/>
      <c r="E12" s="90"/>
      <c r="F12" s="90"/>
    </row>
  </sheetData>
  <mergeCells count="1">
    <mergeCell ref="B4:B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B1" sqref="B1"/>
    </sheetView>
  </sheetViews>
  <sheetFormatPr defaultRowHeight="15" x14ac:dyDescent="0.25"/>
  <cols>
    <col min="2" max="2" width="16.85546875" customWidth="1"/>
  </cols>
  <sheetData>
    <row r="1" spans="2:5" ht="15.75" x14ac:dyDescent="0.25">
      <c r="B1" s="145" t="s">
        <v>344</v>
      </c>
    </row>
    <row r="3" spans="2:5" ht="15.75" thickBot="1" x14ac:dyDescent="0.3">
      <c r="B3" s="488"/>
      <c r="C3" s="1266" t="s">
        <v>60</v>
      </c>
      <c r="D3" s="1266"/>
      <c r="E3" s="1267"/>
    </row>
    <row r="4" spans="2:5" ht="15.75" thickBot="1" x14ac:dyDescent="0.3">
      <c r="B4" s="495" t="s">
        <v>61</v>
      </c>
      <c r="C4" s="475" t="s">
        <v>76</v>
      </c>
      <c r="D4" s="475" t="s">
        <v>77</v>
      </c>
      <c r="E4" s="477" t="s">
        <v>62</v>
      </c>
    </row>
    <row r="5" spans="2:5" x14ac:dyDescent="0.25">
      <c r="B5" s="496">
        <v>1.1000000000000001</v>
      </c>
      <c r="C5" s="498">
        <v>69.220779220779221</v>
      </c>
      <c r="D5" s="498">
        <v>30.779220779220779</v>
      </c>
      <c r="E5" s="499">
        <v>100</v>
      </c>
    </row>
    <row r="6" spans="2:5" x14ac:dyDescent="0.25">
      <c r="B6" s="496">
        <v>1.2</v>
      </c>
      <c r="C6" s="498">
        <v>66.733466933867732</v>
      </c>
      <c r="D6" s="498">
        <v>33.266533066132261</v>
      </c>
      <c r="E6" s="500">
        <v>100</v>
      </c>
    </row>
    <row r="7" spans="2:5" x14ac:dyDescent="0.25">
      <c r="B7" s="496">
        <v>2.1</v>
      </c>
      <c r="C7" s="498">
        <v>66.235632183908052</v>
      </c>
      <c r="D7" s="498">
        <v>33.764367816091955</v>
      </c>
      <c r="E7" s="500">
        <v>100</v>
      </c>
    </row>
    <row r="8" spans="2:5" x14ac:dyDescent="0.25">
      <c r="B8" s="496">
        <v>2.2000000000000002</v>
      </c>
      <c r="C8" s="498">
        <v>71.296296296296291</v>
      </c>
      <c r="D8" s="498">
        <v>28.703703703703702</v>
      </c>
      <c r="E8" s="500">
        <v>100</v>
      </c>
    </row>
    <row r="9" spans="2:5" x14ac:dyDescent="0.25">
      <c r="B9" s="497" t="s">
        <v>13</v>
      </c>
      <c r="C9" s="498">
        <v>77.12177121771218</v>
      </c>
      <c r="D9" s="498">
        <v>22.878228782287824</v>
      </c>
      <c r="E9" s="500">
        <v>100</v>
      </c>
    </row>
    <row r="10" spans="2:5" x14ac:dyDescent="0.25">
      <c r="B10" s="494" t="s">
        <v>65</v>
      </c>
      <c r="C10" s="501">
        <v>69.08893709327549</v>
      </c>
      <c r="D10" s="502">
        <v>30.911062906724514</v>
      </c>
      <c r="E10" s="503">
        <v>100</v>
      </c>
    </row>
    <row r="11" spans="2:5" x14ac:dyDescent="0.25">
      <c r="B11" s="51" t="s">
        <v>339</v>
      </c>
      <c r="C11" s="51"/>
      <c r="D11" s="51"/>
      <c r="E11" s="51"/>
    </row>
  </sheetData>
  <mergeCells count="1">
    <mergeCell ref="C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B1" sqref="B1"/>
    </sheetView>
  </sheetViews>
  <sheetFormatPr defaultRowHeight="15" x14ac:dyDescent="0.25"/>
  <cols>
    <col min="2" max="2" width="18.140625" customWidth="1"/>
    <col min="3" max="3" width="11.28515625" customWidth="1"/>
  </cols>
  <sheetData>
    <row r="1" spans="2:9" ht="15.75" x14ac:dyDescent="0.25">
      <c r="B1" s="145" t="s">
        <v>72</v>
      </c>
    </row>
    <row r="3" spans="2:9" ht="15.75" thickBot="1" x14ac:dyDescent="0.3">
      <c r="B3" s="1230" t="s">
        <v>60</v>
      </c>
      <c r="C3" s="53" t="s">
        <v>61</v>
      </c>
      <c r="D3" s="1235" t="s">
        <v>69</v>
      </c>
      <c r="E3" s="1235"/>
      <c r="F3" s="1235" t="s">
        <v>70</v>
      </c>
      <c r="G3" s="1235"/>
      <c r="H3" s="1235" t="s">
        <v>62</v>
      </c>
      <c r="I3" s="1236"/>
    </row>
    <row r="4" spans="2:9" ht="15.75" thickBot="1" x14ac:dyDescent="0.3">
      <c r="B4" s="1231"/>
      <c r="C4" s="54"/>
      <c r="D4" s="55" t="s">
        <v>63</v>
      </c>
      <c r="E4" s="55" t="s">
        <v>64</v>
      </c>
      <c r="F4" s="55" t="s">
        <v>63</v>
      </c>
      <c r="G4" s="56" t="s">
        <v>64</v>
      </c>
      <c r="H4" s="55" t="s">
        <v>63</v>
      </c>
      <c r="I4" s="57" t="s">
        <v>64</v>
      </c>
    </row>
    <row r="5" spans="2:9" x14ac:dyDescent="0.25">
      <c r="B5" s="1231"/>
      <c r="C5" s="58">
        <v>1.1000000000000001</v>
      </c>
      <c r="D5" s="59">
        <v>3241</v>
      </c>
      <c r="E5" s="59">
        <v>99.692402337742237</v>
      </c>
      <c r="F5" s="59">
        <v>10</v>
      </c>
      <c r="G5" s="60">
        <v>0.30759766225776686</v>
      </c>
      <c r="H5" s="59">
        <v>3251</v>
      </c>
      <c r="I5" s="61">
        <v>100</v>
      </c>
    </row>
    <row r="6" spans="2:9" x14ac:dyDescent="0.25">
      <c r="B6" s="1231"/>
      <c r="C6" s="58">
        <v>1.2</v>
      </c>
      <c r="D6" s="59">
        <v>517</v>
      </c>
      <c r="E6" s="59">
        <v>99.806949806949802</v>
      </c>
      <c r="F6" s="59">
        <v>1</v>
      </c>
      <c r="G6" s="60">
        <v>0.19305019305019305</v>
      </c>
      <c r="H6" s="59">
        <v>518</v>
      </c>
      <c r="I6" s="61">
        <v>100</v>
      </c>
    </row>
    <row r="7" spans="2:9" x14ac:dyDescent="0.25">
      <c r="B7" s="1231"/>
      <c r="C7" s="58">
        <v>2.1</v>
      </c>
      <c r="D7" s="59">
        <v>569</v>
      </c>
      <c r="E7" s="60">
        <v>98.613518197573654</v>
      </c>
      <c r="F7" s="59">
        <v>8</v>
      </c>
      <c r="G7" s="60">
        <v>1.386481802426343</v>
      </c>
      <c r="H7" s="59">
        <v>577</v>
      </c>
      <c r="I7" s="61">
        <v>100</v>
      </c>
    </row>
    <row r="8" spans="2:9" x14ac:dyDescent="0.25">
      <c r="B8" s="1231"/>
      <c r="C8" s="58">
        <v>2.2000000000000002</v>
      </c>
      <c r="D8" s="59">
        <v>481</v>
      </c>
      <c r="E8" s="60">
        <v>99.585921325051757</v>
      </c>
      <c r="F8" s="59">
        <v>2</v>
      </c>
      <c r="G8" s="60">
        <v>0.41407867494824019</v>
      </c>
      <c r="H8" s="59">
        <v>483</v>
      </c>
      <c r="I8" s="61">
        <v>100</v>
      </c>
    </row>
    <row r="9" spans="2:9" ht="15.75" thickBot="1" x14ac:dyDescent="0.3">
      <c r="B9" s="1231"/>
      <c r="C9" s="62" t="s">
        <v>13</v>
      </c>
      <c r="D9" s="59">
        <v>257</v>
      </c>
      <c r="E9" s="59">
        <v>98.846153846153854</v>
      </c>
      <c r="F9" s="59">
        <v>3</v>
      </c>
      <c r="G9" s="60">
        <v>1.153846153846154</v>
      </c>
      <c r="H9" s="59">
        <v>260</v>
      </c>
      <c r="I9" s="61">
        <v>100</v>
      </c>
    </row>
    <row r="10" spans="2:9" x14ac:dyDescent="0.25">
      <c r="B10" s="1232"/>
      <c r="C10" s="63" t="s">
        <v>65</v>
      </c>
      <c r="D10" s="64">
        <v>5065</v>
      </c>
      <c r="E10" s="65">
        <v>99.528394576537622</v>
      </c>
      <c r="F10" s="64">
        <v>24</v>
      </c>
      <c r="G10" s="65">
        <v>0.47160542346236978</v>
      </c>
      <c r="H10" s="64">
        <v>5089</v>
      </c>
      <c r="I10" s="66">
        <v>100</v>
      </c>
    </row>
    <row r="11" spans="2:9" x14ac:dyDescent="0.25">
      <c r="B11" s="47" t="s">
        <v>66</v>
      </c>
      <c r="C11" s="67"/>
      <c r="D11" s="68"/>
      <c r="E11" s="68"/>
      <c r="F11" s="68"/>
      <c r="G11" s="68"/>
      <c r="H11" s="69">
        <v>195</v>
      </c>
      <c r="I11" s="70">
        <v>100</v>
      </c>
    </row>
    <row r="12" spans="2:9" x14ac:dyDescent="0.25">
      <c r="B12" s="51" t="s">
        <v>71</v>
      </c>
      <c r="C12" s="71"/>
      <c r="D12" s="71"/>
      <c r="E12" s="71"/>
      <c r="F12" s="71"/>
      <c r="G12" s="71"/>
      <c r="H12" s="71"/>
      <c r="I12" s="71"/>
    </row>
    <row r="13" spans="2:9" x14ac:dyDescent="0.25">
      <c r="B13" s="72"/>
      <c r="C13" s="73"/>
      <c r="D13" s="73"/>
      <c r="E13" s="73"/>
      <c r="F13" s="73"/>
      <c r="G13" s="73"/>
      <c r="H13" s="73"/>
      <c r="I13" s="73"/>
    </row>
  </sheetData>
  <mergeCells count="4">
    <mergeCell ref="B3:B10"/>
    <mergeCell ref="D3:E3"/>
    <mergeCell ref="F3:G3"/>
    <mergeCell ref="H3:I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cols>
    <col min="2" max="2" width="13.140625" customWidth="1"/>
    <col min="7" max="7" width="15.7109375" customWidth="1"/>
  </cols>
  <sheetData>
    <row r="1" spans="2:7" ht="15.75" x14ac:dyDescent="0.25">
      <c r="B1" s="145" t="s">
        <v>345</v>
      </c>
    </row>
    <row r="3" spans="2:7" ht="15.75" thickBot="1" x14ac:dyDescent="0.3">
      <c r="B3" s="488"/>
      <c r="C3" s="1266" t="s">
        <v>60</v>
      </c>
      <c r="D3" s="1266"/>
      <c r="E3" s="1266"/>
      <c r="F3" s="1266"/>
      <c r="G3" s="1267"/>
    </row>
    <row r="4" spans="2:7" ht="15.75" thickBot="1" x14ac:dyDescent="0.3">
      <c r="B4" s="504" t="s">
        <v>61</v>
      </c>
      <c r="C4" s="475" t="s">
        <v>79</v>
      </c>
      <c r="D4" s="475" t="s">
        <v>80</v>
      </c>
      <c r="E4" s="475" t="s">
        <v>81</v>
      </c>
      <c r="F4" s="475" t="s">
        <v>82</v>
      </c>
      <c r="G4" s="505" t="s">
        <v>83</v>
      </c>
    </row>
    <row r="5" spans="2:7" x14ac:dyDescent="0.25">
      <c r="B5" s="506">
        <v>1.1000000000000001</v>
      </c>
      <c r="C5" s="507">
        <v>4.9870129870129869</v>
      </c>
      <c r="D5" s="507">
        <v>23.688311688311689</v>
      </c>
      <c r="E5" s="507">
        <v>24.025974025974026</v>
      </c>
      <c r="F5" s="507">
        <v>20.597402597402599</v>
      </c>
      <c r="G5" s="508">
        <v>26.7012987012987</v>
      </c>
    </row>
    <row r="6" spans="2:7" x14ac:dyDescent="0.25">
      <c r="B6" s="103">
        <v>1.2</v>
      </c>
      <c r="C6" s="498">
        <v>5.0100200400801604</v>
      </c>
      <c r="D6" s="498">
        <v>32.46492985971944</v>
      </c>
      <c r="E6" s="498">
        <v>26.052104208416832</v>
      </c>
      <c r="F6" s="498">
        <v>13.026052104208416</v>
      </c>
      <c r="G6" s="509">
        <v>23.446893787575149</v>
      </c>
    </row>
    <row r="7" spans="2:7" x14ac:dyDescent="0.25">
      <c r="B7" s="103">
        <v>2.1</v>
      </c>
      <c r="C7" s="498">
        <v>4.7413793103448274</v>
      </c>
      <c r="D7" s="498">
        <v>18.821839080459771</v>
      </c>
      <c r="E7" s="498">
        <v>25.574712643678161</v>
      </c>
      <c r="F7" s="498">
        <v>22.557471264367816</v>
      </c>
      <c r="G7" s="509">
        <v>28.304597701149426</v>
      </c>
    </row>
    <row r="8" spans="2:7" x14ac:dyDescent="0.25">
      <c r="B8" s="103">
        <v>2.2000000000000002</v>
      </c>
      <c r="C8" s="498">
        <v>6.4814814814814818</v>
      </c>
      <c r="D8" s="498">
        <v>17.592592592592592</v>
      </c>
      <c r="E8" s="498">
        <v>26.851851851851851</v>
      </c>
      <c r="F8" s="498">
        <v>30.092592592592592</v>
      </c>
      <c r="G8" s="509">
        <v>18.981481481481481</v>
      </c>
    </row>
    <row r="9" spans="2:7" x14ac:dyDescent="0.25">
      <c r="B9" s="108" t="s">
        <v>13</v>
      </c>
      <c r="C9" s="510">
        <v>7.7490774907749076</v>
      </c>
      <c r="D9" s="510">
        <v>23.247232472324722</v>
      </c>
      <c r="E9" s="510">
        <v>23.985239852398525</v>
      </c>
      <c r="F9" s="510">
        <v>21.771217712177123</v>
      </c>
      <c r="G9" s="511">
        <v>23.247232472324722</v>
      </c>
    </row>
    <row r="10" spans="2:7" x14ac:dyDescent="0.25">
      <c r="B10" s="512" t="s">
        <v>65</v>
      </c>
      <c r="C10" s="510">
        <v>5.1518438177874186</v>
      </c>
      <c r="D10" s="510">
        <v>23.608098336948661</v>
      </c>
      <c r="E10" s="510">
        <v>24.511930585683299</v>
      </c>
      <c r="F10" s="510">
        <v>20.589298626174983</v>
      </c>
      <c r="G10" s="511">
        <v>26.138828633405641</v>
      </c>
    </row>
    <row r="11" spans="2:7" x14ac:dyDescent="0.25">
      <c r="B11" s="51" t="s">
        <v>339</v>
      </c>
      <c r="C11" s="51"/>
      <c r="D11" s="51"/>
      <c r="E11" s="51"/>
      <c r="F11" s="51"/>
      <c r="G11" s="51"/>
    </row>
  </sheetData>
  <mergeCells count="1">
    <mergeCell ref="C3:G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cols>
    <col min="2" max="2" width="15.28515625" customWidth="1"/>
    <col min="7" max="7" width="18.5703125" customWidth="1"/>
  </cols>
  <sheetData>
    <row r="1" spans="2:7" ht="15.75" x14ac:dyDescent="0.25">
      <c r="B1" s="145" t="s">
        <v>346</v>
      </c>
    </row>
    <row r="3" spans="2:7" ht="15.75" thickBot="1" x14ac:dyDescent="0.3">
      <c r="B3" s="488"/>
      <c r="C3" s="1266" t="s">
        <v>60</v>
      </c>
      <c r="D3" s="1266"/>
      <c r="E3" s="1266"/>
      <c r="F3" s="1266"/>
      <c r="G3" s="1267"/>
    </row>
    <row r="4" spans="2:7" ht="15.75" thickBot="1" x14ac:dyDescent="0.3">
      <c r="B4" s="504" t="s">
        <v>61</v>
      </c>
      <c r="C4" s="475" t="s">
        <v>79</v>
      </c>
      <c r="D4" s="475" t="s">
        <v>80</v>
      </c>
      <c r="E4" s="475" t="s">
        <v>81</v>
      </c>
      <c r="F4" s="475" t="s">
        <v>82</v>
      </c>
      <c r="G4" s="477" t="s">
        <v>83</v>
      </c>
    </row>
    <row r="5" spans="2:7" x14ac:dyDescent="0.25">
      <c r="B5" s="496">
        <v>1.1000000000000001</v>
      </c>
      <c r="C5" s="498">
        <v>4.9906191369606008</v>
      </c>
      <c r="D5" s="498">
        <v>27.354596622889307</v>
      </c>
      <c r="E5" s="498">
        <v>26.49155722326454</v>
      </c>
      <c r="F5" s="498">
        <v>19.512195121951219</v>
      </c>
      <c r="G5" s="509">
        <v>21.651031894934334</v>
      </c>
    </row>
    <row r="6" spans="2:7" x14ac:dyDescent="0.25">
      <c r="B6" s="496">
        <v>1.2</v>
      </c>
      <c r="C6" s="498">
        <v>6.3063063063063067</v>
      </c>
      <c r="D6" s="498">
        <v>36.336336336336338</v>
      </c>
      <c r="E6" s="498">
        <v>28.228228228228229</v>
      </c>
      <c r="F6" s="498">
        <v>11.411411411411411</v>
      </c>
      <c r="G6" s="509">
        <v>17.717717717717719</v>
      </c>
    </row>
    <row r="7" spans="2:7" x14ac:dyDescent="0.25">
      <c r="B7" s="496">
        <v>2.1</v>
      </c>
      <c r="C7" s="498">
        <v>4.5553145336225596</v>
      </c>
      <c r="D7" s="498">
        <v>21.90889370932755</v>
      </c>
      <c r="E7" s="498">
        <v>26.898047722342731</v>
      </c>
      <c r="F7" s="498">
        <v>22.776572668112799</v>
      </c>
      <c r="G7" s="509">
        <v>23.861171366594359</v>
      </c>
    </row>
    <row r="8" spans="2:7" x14ac:dyDescent="0.25">
      <c r="B8" s="496">
        <v>2.2000000000000002</v>
      </c>
      <c r="C8" s="498">
        <v>6.4935064935064934</v>
      </c>
      <c r="D8" s="498">
        <v>18.831168831168831</v>
      </c>
      <c r="E8" s="498">
        <v>30.519480519480521</v>
      </c>
      <c r="F8" s="498">
        <v>29.870129870129869</v>
      </c>
      <c r="G8" s="509">
        <v>14.285714285714286</v>
      </c>
    </row>
    <row r="9" spans="2:7" x14ac:dyDescent="0.25">
      <c r="B9" s="497" t="s">
        <v>13</v>
      </c>
      <c r="C9" s="498">
        <v>7.6555023923444976</v>
      </c>
      <c r="D9" s="498">
        <v>25.358851674641148</v>
      </c>
      <c r="E9" s="498">
        <v>22.966507177033492</v>
      </c>
      <c r="F9" s="498">
        <v>21.05263157894737</v>
      </c>
      <c r="G9" s="509">
        <v>22.966507177033492</v>
      </c>
    </row>
    <row r="10" spans="2:7" x14ac:dyDescent="0.25">
      <c r="B10" s="494" t="s">
        <v>65</v>
      </c>
      <c r="C10" s="502">
        <v>5.2590266875981158</v>
      </c>
      <c r="D10" s="502">
        <v>27.027734170591312</v>
      </c>
      <c r="E10" s="502">
        <v>26.661433804290947</v>
      </c>
      <c r="F10" s="502">
        <v>19.701726844583987</v>
      </c>
      <c r="G10" s="514">
        <v>21.350078492935637</v>
      </c>
    </row>
    <row r="11" spans="2:7" x14ac:dyDescent="0.25">
      <c r="B11" s="51" t="s">
        <v>339</v>
      </c>
      <c r="C11" s="51"/>
      <c r="D11" s="51"/>
      <c r="E11" s="51"/>
      <c r="F11" s="51"/>
      <c r="G11" s="51"/>
    </row>
  </sheetData>
  <mergeCells count="1">
    <mergeCell ref="C3:G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cols>
    <col min="2" max="2" width="13" customWidth="1"/>
    <col min="7" max="7" width="15.7109375" customWidth="1"/>
  </cols>
  <sheetData>
    <row r="1" spans="2:7" ht="15.75" x14ac:dyDescent="0.25">
      <c r="B1" s="145" t="s">
        <v>347</v>
      </c>
    </row>
    <row r="3" spans="2:7" ht="15.75" thickBot="1" x14ac:dyDescent="0.3">
      <c r="B3" s="488"/>
      <c r="C3" s="1266" t="s">
        <v>60</v>
      </c>
      <c r="D3" s="1266"/>
      <c r="E3" s="1266"/>
      <c r="F3" s="1266"/>
      <c r="G3" s="1267"/>
    </row>
    <row r="4" spans="2:7" ht="15.75" thickBot="1" x14ac:dyDescent="0.3">
      <c r="B4" s="513" t="s">
        <v>61</v>
      </c>
      <c r="C4" s="475" t="s">
        <v>79</v>
      </c>
      <c r="D4" s="475" t="s">
        <v>80</v>
      </c>
      <c r="E4" s="475" t="s">
        <v>81</v>
      </c>
      <c r="F4" s="475" t="s">
        <v>82</v>
      </c>
      <c r="G4" s="477" t="s">
        <v>83</v>
      </c>
    </row>
    <row r="5" spans="2:7" x14ac:dyDescent="0.25">
      <c r="B5" s="103">
        <v>1.1000000000000001</v>
      </c>
      <c r="C5" s="498">
        <v>4.9789029535864975</v>
      </c>
      <c r="D5" s="498">
        <v>15.443037974683545</v>
      </c>
      <c r="E5" s="498">
        <v>18.481012658227847</v>
      </c>
      <c r="F5" s="498">
        <v>23.037974683544302</v>
      </c>
      <c r="G5" s="509">
        <v>38.059071729957807</v>
      </c>
    </row>
    <row r="6" spans="2:7" x14ac:dyDescent="0.25">
      <c r="B6" s="103">
        <v>1.2</v>
      </c>
      <c r="C6" s="498">
        <v>2.4096385542168677</v>
      </c>
      <c r="D6" s="498">
        <v>24.698795180722893</v>
      </c>
      <c r="E6" s="498">
        <v>21.686746987951807</v>
      </c>
      <c r="F6" s="498">
        <v>16.265060240963855</v>
      </c>
      <c r="G6" s="509">
        <v>34.939759036144579</v>
      </c>
    </row>
    <row r="7" spans="2:7" x14ac:dyDescent="0.25">
      <c r="B7" s="103">
        <v>2.1</v>
      </c>
      <c r="C7" s="498">
        <v>5.1063829787234045</v>
      </c>
      <c r="D7" s="498">
        <v>12.76595744680851</v>
      </c>
      <c r="E7" s="498">
        <v>22.978723404255319</v>
      </c>
      <c r="F7" s="498">
        <v>22.127659574468087</v>
      </c>
      <c r="G7" s="509">
        <v>37.021276595744681</v>
      </c>
    </row>
    <row r="8" spans="2:7" x14ac:dyDescent="0.25">
      <c r="B8" s="103">
        <v>2.2000000000000002</v>
      </c>
      <c r="C8" s="498">
        <v>6.4516129032258061</v>
      </c>
      <c r="D8" s="498">
        <v>14.516129032258064</v>
      </c>
      <c r="E8" s="498">
        <v>17.741935483870968</v>
      </c>
      <c r="F8" s="498">
        <v>30.64516129032258</v>
      </c>
      <c r="G8" s="509">
        <v>30.64516129032258</v>
      </c>
    </row>
    <row r="9" spans="2:7" x14ac:dyDescent="0.25">
      <c r="B9" s="108" t="s">
        <v>13</v>
      </c>
      <c r="C9" s="498">
        <v>8.064516129032258</v>
      </c>
      <c r="D9" s="498">
        <v>16.129032258064516</v>
      </c>
      <c r="E9" s="498">
        <v>27.419354838709676</v>
      </c>
      <c r="F9" s="498">
        <v>24.193548387096776</v>
      </c>
      <c r="G9" s="509">
        <v>24.193548387096776</v>
      </c>
    </row>
    <row r="10" spans="2:7" x14ac:dyDescent="0.25">
      <c r="B10" s="512" t="s">
        <v>65</v>
      </c>
      <c r="C10" s="501">
        <v>4.9122807017543861</v>
      </c>
      <c r="D10" s="502">
        <v>15.964912280701755</v>
      </c>
      <c r="E10" s="502">
        <v>19.707602339181285</v>
      </c>
      <c r="F10" s="502">
        <v>22.573099415204677</v>
      </c>
      <c r="G10" s="514">
        <v>36.842105263157897</v>
      </c>
    </row>
    <row r="11" spans="2:7" x14ac:dyDescent="0.25">
      <c r="B11" s="293" t="s">
        <v>339</v>
      </c>
      <c r="C11" s="293"/>
      <c r="D11" s="293"/>
      <c r="E11" s="293"/>
      <c r="F11" s="293"/>
      <c r="G11" s="293"/>
    </row>
  </sheetData>
  <mergeCells count="1">
    <mergeCell ref="C3:G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cols>
    <col min="3" max="3" width="10.42578125" customWidth="1"/>
    <col min="4" max="4" width="13.140625" customWidth="1"/>
    <col min="5" max="5" width="11" customWidth="1"/>
    <col min="6" max="6" width="16.140625" customWidth="1"/>
  </cols>
  <sheetData>
    <row r="1" spans="2:7" ht="15.75" x14ac:dyDescent="0.25">
      <c r="B1" s="145" t="s">
        <v>348</v>
      </c>
    </row>
    <row r="3" spans="2:7" ht="15.75" thickBot="1" x14ac:dyDescent="0.3">
      <c r="B3" s="488"/>
      <c r="C3" s="1266" t="s">
        <v>60</v>
      </c>
      <c r="D3" s="1266"/>
      <c r="E3" s="1266"/>
      <c r="F3" s="1266"/>
      <c r="G3" s="1267"/>
    </row>
    <row r="4" spans="2:7" ht="15.75" thickBot="1" x14ac:dyDescent="0.3">
      <c r="B4" s="504" t="s">
        <v>61</v>
      </c>
      <c r="C4" s="475" t="s">
        <v>87</v>
      </c>
      <c r="D4" s="475" t="s">
        <v>88</v>
      </c>
      <c r="E4" s="475" t="s">
        <v>89</v>
      </c>
      <c r="F4" s="515" t="s">
        <v>90</v>
      </c>
      <c r="G4" s="516" t="s">
        <v>62</v>
      </c>
    </row>
    <row r="5" spans="2:7" x14ac:dyDescent="0.25">
      <c r="B5" s="103">
        <v>1.1000000000000001</v>
      </c>
      <c r="C5" s="498">
        <v>66.285714285714292</v>
      </c>
      <c r="D5" s="498">
        <v>6.1818181818181817</v>
      </c>
      <c r="E5" s="498">
        <v>1.1688311688311688</v>
      </c>
      <c r="F5" s="498">
        <v>26.363636363636363</v>
      </c>
      <c r="G5" s="500">
        <v>100</v>
      </c>
    </row>
    <row r="6" spans="2:7" x14ac:dyDescent="0.25">
      <c r="B6" s="103">
        <v>1.2</v>
      </c>
      <c r="C6" s="498">
        <v>64.128256513026045</v>
      </c>
      <c r="D6" s="498">
        <v>10.020040080160321</v>
      </c>
      <c r="E6" s="498">
        <v>3.0060120240480961</v>
      </c>
      <c r="F6" s="498">
        <v>22.84569138276553</v>
      </c>
      <c r="G6" s="500">
        <v>100</v>
      </c>
    </row>
    <row r="7" spans="2:7" x14ac:dyDescent="0.25">
      <c r="B7" s="103">
        <v>2.1</v>
      </c>
      <c r="C7" s="498">
        <v>66.379310344827587</v>
      </c>
      <c r="D7" s="498">
        <v>6.0344827586206895</v>
      </c>
      <c r="E7" s="498">
        <v>1.4367816091954022</v>
      </c>
      <c r="F7" s="498">
        <v>26.149425287356323</v>
      </c>
      <c r="G7" s="500">
        <v>100</v>
      </c>
    </row>
    <row r="8" spans="2:7" x14ac:dyDescent="0.25">
      <c r="B8" s="103">
        <v>2.2000000000000002</v>
      </c>
      <c r="C8" s="498">
        <v>67.592592592592595</v>
      </c>
      <c r="D8" s="498">
        <v>7.8703703703703702</v>
      </c>
      <c r="E8" s="498">
        <v>0.46296296296296297</v>
      </c>
      <c r="F8" s="498">
        <v>24.074074074074073</v>
      </c>
      <c r="G8" s="500">
        <v>100</v>
      </c>
    </row>
    <row r="9" spans="2:7" x14ac:dyDescent="0.25">
      <c r="B9" s="108" t="s">
        <v>13</v>
      </c>
      <c r="C9" s="498">
        <v>63.46863468634686</v>
      </c>
      <c r="D9" s="498">
        <v>6.6420664206642064</v>
      </c>
      <c r="E9" s="498">
        <v>1.4760147601476015</v>
      </c>
      <c r="F9" s="498">
        <v>28.41328413284133</v>
      </c>
      <c r="G9" s="500">
        <v>100</v>
      </c>
    </row>
    <row r="10" spans="2:7" x14ac:dyDescent="0.25">
      <c r="B10" s="494" t="s">
        <v>65</v>
      </c>
      <c r="C10" s="502">
        <v>66.015907447577732</v>
      </c>
      <c r="D10" s="502">
        <v>6.5979754157628347</v>
      </c>
      <c r="E10" s="502">
        <v>1.3557483731019522</v>
      </c>
      <c r="F10" s="502">
        <v>26.030368763557483</v>
      </c>
      <c r="G10" s="503">
        <v>100</v>
      </c>
    </row>
    <row r="11" spans="2:7" x14ac:dyDescent="0.25">
      <c r="B11" s="51" t="s">
        <v>339</v>
      </c>
      <c r="C11" s="51"/>
      <c r="D11" s="51"/>
      <c r="E11" s="51"/>
      <c r="F11" s="51"/>
      <c r="G11" s="51"/>
    </row>
  </sheetData>
  <mergeCells count="1">
    <mergeCell ref="C3:G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cols>
    <col min="2" max="2" width="13" customWidth="1"/>
    <col min="3" max="3" width="15.140625" customWidth="1"/>
    <col min="4" max="4" width="13.28515625" customWidth="1"/>
    <col min="5" max="5" width="11.140625" customWidth="1"/>
    <col min="6" max="6" width="16" customWidth="1"/>
  </cols>
  <sheetData>
    <row r="1" spans="2:7" ht="15.75" x14ac:dyDescent="0.25">
      <c r="B1" s="145" t="s">
        <v>349</v>
      </c>
    </row>
    <row r="3" spans="2:7" ht="15.75" thickBot="1" x14ac:dyDescent="0.3">
      <c r="B3" s="488" t="s">
        <v>92</v>
      </c>
      <c r="C3" s="1266" t="s">
        <v>60</v>
      </c>
      <c r="D3" s="1266"/>
      <c r="E3" s="1266"/>
      <c r="F3" s="1266"/>
      <c r="G3" s="1267"/>
    </row>
    <row r="4" spans="2:7" ht="15.75" thickBot="1" x14ac:dyDescent="0.3">
      <c r="B4" s="504" t="s">
        <v>61</v>
      </c>
      <c r="C4" s="517" t="s">
        <v>87</v>
      </c>
      <c r="D4" s="517" t="s">
        <v>88</v>
      </c>
      <c r="E4" s="517" t="s">
        <v>89</v>
      </c>
      <c r="F4" s="517" t="s">
        <v>90</v>
      </c>
      <c r="G4" s="477" t="s">
        <v>62</v>
      </c>
    </row>
    <row r="5" spans="2:7" x14ac:dyDescent="0.25">
      <c r="B5" s="103">
        <v>1.1000000000000001</v>
      </c>
      <c r="C5" s="518">
        <v>72.045028142589118</v>
      </c>
      <c r="D5" s="518">
        <v>6.6791744840525329</v>
      </c>
      <c r="E5" s="518">
        <v>1.3883677298311445</v>
      </c>
      <c r="F5" s="518">
        <v>19.887429643527206</v>
      </c>
      <c r="G5" s="519">
        <v>100</v>
      </c>
    </row>
    <row r="6" spans="2:7" x14ac:dyDescent="0.25">
      <c r="B6" s="103">
        <v>1.2</v>
      </c>
      <c r="C6" s="518">
        <v>71.171171171171167</v>
      </c>
      <c r="D6" s="518">
        <v>10.51051051051051</v>
      </c>
      <c r="E6" s="518">
        <v>3.9039039039039038</v>
      </c>
      <c r="F6" s="518">
        <v>14.414414414414415</v>
      </c>
      <c r="G6" s="519">
        <v>100</v>
      </c>
    </row>
    <row r="7" spans="2:7" x14ac:dyDescent="0.25">
      <c r="B7" s="103">
        <v>2.1</v>
      </c>
      <c r="C7" s="518">
        <v>71.149674620390456</v>
      </c>
      <c r="D7" s="518">
        <v>6.0737527114967458</v>
      </c>
      <c r="E7" s="518">
        <v>1.5184381778741864</v>
      </c>
      <c r="F7" s="518">
        <v>21.258134490238611</v>
      </c>
      <c r="G7" s="519">
        <v>100</v>
      </c>
    </row>
    <row r="8" spans="2:7" x14ac:dyDescent="0.25">
      <c r="B8" s="103">
        <v>2.2000000000000002</v>
      </c>
      <c r="C8" s="518">
        <v>70.779220779220779</v>
      </c>
      <c r="D8" s="518">
        <v>7.7922077922077921</v>
      </c>
      <c r="E8" s="518">
        <v>0.64935064935064934</v>
      </c>
      <c r="F8" s="518">
        <v>20.779220779220779</v>
      </c>
      <c r="G8" s="519">
        <v>100</v>
      </c>
    </row>
    <row r="9" spans="2:7" x14ac:dyDescent="0.25">
      <c r="B9" s="108" t="s">
        <v>13</v>
      </c>
      <c r="C9" s="518">
        <v>66.028708133971293</v>
      </c>
      <c r="D9" s="518">
        <v>7.6555023923444976</v>
      </c>
      <c r="E9" s="518">
        <v>1.9138755980861244</v>
      </c>
      <c r="F9" s="518">
        <v>24.401913875598087</v>
      </c>
      <c r="G9" s="519">
        <v>100</v>
      </c>
    </row>
    <row r="10" spans="2:7" x14ac:dyDescent="0.25">
      <c r="B10" s="494" t="s">
        <v>65</v>
      </c>
      <c r="C10" s="520">
        <v>71.480900052328622</v>
      </c>
      <c r="D10" s="520">
        <v>7.0381998953427525</v>
      </c>
      <c r="E10" s="520">
        <v>1.6221873364730508</v>
      </c>
      <c r="F10" s="520">
        <v>19.858712715855575</v>
      </c>
      <c r="G10" s="521">
        <v>100</v>
      </c>
    </row>
    <row r="11" spans="2:7" x14ac:dyDescent="0.25">
      <c r="B11" s="293" t="s">
        <v>339</v>
      </c>
      <c r="C11" s="522"/>
      <c r="D11" s="522"/>
      <c r="E11" s="522"/>
      <c r="F11" s="129"/>
      <c r="G11" s="129"/>
    </row>
  </sheetData>
  <mergeCells count="1">
    <mergeCell ref="C3:G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B1" sqref="B1"/>
    </sheetView>
  </sheetViews>
  <sheetFormatPr defaultRowHeight="15" x14ac:dyDescent="0.25"/>
  <cols>
    <col min="2" max="2" width="10.28515625" customWidth="1"/>
    <col min="3" max="3" width="13.42578125" customWidth="1"/>
    <col min="4" max="4" width="12.5703125" customWidth="1"/>
    <col min="5" max="5" width="11.7109375" customWidth="1"/>
    <col min="6" max="6" width="15.42578125" customWidth="1"/>
    <col min="7" max="7" width="11" customWidth="1"/>
  </cols>
  <sheetData>
    <row r="1" spans="2:9" ht="15.75" x14ac:dyDescent="0.25">
      <c r="B1" s="145" t="s">
        <v>350</v>
      </c>
    </row>
    <row r="3" spans="2:9" ht="15.75" thickBot="1" x14ac:dyDescent="0.3">
      <c r="B3" s="488" t="s">
        <v>92</v>
      </c>
      <c r="C3" s="1266" t="s">
        <v>60</v>
      </c>
      <c r="D3" s="1266"/>
      <c r="E3" s="1266"/>
      <c r="F3" s="1266"/>
      <c r="G3" s="1267"/>
      <c r="H3" s="72"/>
      <c r="I3" s="72"/>
    </row>
    <row r="4" spans="2:9" ht="15.75" thickBot="1" x14ac:dyDescent="0.3">
      <c r="B4" s="504" t="s">
        <v>61</v>
      </c>
      <c r="C4" s="517" t="s">
        <v>87</v>
      </c>
      <c r="D4" s="517" t="s">
        <v>88</v>
      </c>
      <c r="E4" s="517" t="s">
        <v>89</v>
      </c>
      <c r="F4" s="517" t="s">
        <v>90</v>
      </c>
      <c r="G4" s="458" t="s">
        <v>62</v>
      </c>
      <c r="H4" s="72"/>
      <c r="I4" s="72"/>
    </row>
    <row r="5" spans="2:9" x14ac:dyDescent="0.25">
      <c r="B5" s="103">
        <v>1.1000000000000001</v>
      </c>
      <c r="C5" s="523">
        <v>53.333333333333336</v>
      </c>
      <c r="D5" s="523">
        <v>5.0632911392405067</v>
      </c>
      <c r="E5" s="523">
        <v>0.67510548523206748</v>
      </c>
      <c r="F5" s="523">
        <v>40.928270042194093</v>
      </c>
      <c r="G5" s="524">
        <v>100</v>
      </c>
      <c r="H5" s="72"/>
      <c r="I5" s="72"/>
    </row>
    <row r="6" spans="2:9" x14ac:dyDescent="0.25">
      <c r="B6" s="103">
        <v>1.2</v>
      </c>
      <c r="C6" s="518">
        <v>50</v>
      </c>
      <c r="D6" s="518">
        <v>9.0361445783132535</v>
      </c>
      <c r="E6" s="518">
        <v>1.2048192771084338</v>
      </c>
      <c r="F6" s="518">
        <v>39.75903614457831</v>
      </c>
      <c r="G6" s="524">
        <v>100</v>
      </c>
      <c r="H6" s="72"/>
      <c r="I6" s="72"/>
    </row>
    <row r="7" spans="2:9" x14ac:dyDescent="0.25">
      <c r="B7" s="103">
        <v>2.1</v>
      </c>
      <c r="C7" s="518">
        <v>57.021276595744681</v>
      </c>
      <c r="D7" s="518">
        <v>5.957446808510638</v>
      </c>
      <c r="E7" s="518">
        <v>1.2765957446808511</v>
      </c>
      <c r="F7" s="518">
        <v>35.744680851063826</v>
      </c>
      <c r="G7" s="524">
        <v>100</v>
      </c>
      <c r="H7" s="72"/>
      <c r="I7" s="72"/>
    </row>
    <row r="8" spans="2:9" x14ac:dyDescent="0.25">
      <c r="B8" s="103">
        <v>2.2000000000000002</v>
      </c>
      <c r="C8" s="518">
        <v>59.677419354838712</v>
      </c>
      <c r="D8" s="518">
        <v>8.064516129032258</v>
      </c>
      <c r="E8" s="518">
        <v>0</v>
      </c>
      <c r="F8" s="518">
        <v>32.258064516129032</v>
      </c>
      <c r="G8" s="524">
        <v>100</v>
      </c>
      <c r="H8" s="72"/>
      <c r="I8" s="72"/>
    </row>
    <row r="9" spans="2:9" x14ac:dyDescent="0.25">
      <c r="B9" s="108" t="s">
        <v>13</v>
      </c>
      <c r="C9" s="525">
        <v>54.838709677419352</v>
      </c>
      <c r="D9" s="525">
        <v>3.225806451612903</v>
      </c>
      <c r="E9" s="525">
        <v>0</v>
      </c>
      <c r="F9" s="525">
        <v>41.935483870967744</v>
      </c>
      <c r="G9" s="524">
        <v>100</v>
      </c>
      <c r="H9" s="72"/>
      <c r="I9" s="72"/>
    </row>
    <row r="10" spans="2:9" x14ac:dyDescent="0.25">
      <c r="B10" s="494" t="s">
        <v>65</v>
      </c>
      <c r="C10" s="525">
        <v>53.801169590643276</v>
      </c>
      <c r="D10" s="525">
        <v>5.6140350877192979</v>
      </c>
      <c r="E10" s="525">
        <v>0.76023391812865493</v>
      </c>
      <c r="F10" s="525">
        <v>39.824561403508774</v>
      </c>
      <c r="G10" s="526">
        <v>100</v>
      </c>
      <c r="H10" s="72"/>
      <c r="I10" s="72"/>
    </row>
    <row r="11" spans="2:9" x14ac:dyDescent="0.25">
      <c r="B11" s="293" t="s">
        <v>339</v>
      </c>
      <c r="C11" s="522"/>
      <c r="D11" s="522"/>
      <c r="E11" s="522"/>
      <c r="F11" s="522"/>
      <c r="G11" s="522"/>
      <c r="H11" s="72"/>
      <c r="I11" s="72"/>
    </row>
    <row r="12" spans="2:9" x14ac:dyDescent="0.25">
      <c r="B12" s="161"/>
      <c r="C12" s="72"/>
      <c r="D12" s="72"/>
      <c r="E12" s="72"/>
      <c r="F12" s="72"/>
      <c r="G12" s="72"/>
      <c r="H12" s="72"/>
      <c r="I12" s="72"/>
    </row>
    <row r="13" spans="2:9" x14ac:dyDescent="0.25">
      <c r="B13" s="161"/>
      <c r="C13" s="72"/>
      <c r="D13" s="72"/>
      <c r="E13" s="72"/>
      <c r="F13" s="72"/>
      <c r="G13" s="72"/>
      <c r="H13" s="72"/>
      <c r="I13" s="72"/>
    </row>
  </sheetData>
  <mergeCells count="1">
    <mergeCell ref="C3:G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B1" sqref="B1"/>
    </sheetView>
  </sheetViews>
  <sheetFormatPr defaultRowHeight="15" x14ac:dyDescent="0.25"/>
  <cols>
    <col min="2" max="2" width="15" customWidth="1"/>
    <col min="3" max="3" width="16.42578125" customWidth="1"/>
    <col min="4" max="4" width="13.7109375" customWidth="1"/>
    <col min="5" max="5" width="12.85546875" customWidth="1"/>
  </cols>
  <sheetData>
    <row r="1" spans="2:5" ht="15.75" x14ac:dyDescent="0.25">
      <c r="B1" s="145" t="s">
        <v>351</v>
      </c>
    </row>
    <row r="3" spans="2:5" ht="15.75" thickBot="1" x14ac:dyDescent="0.3">
      <c r="B3" s="527"/>
      <c r="C3" s="1266" t="s">
        <v>60</v>
      </c>
      <c r="D3" s="1266"/>
      <c r="E3" s="1267"/>
    </row>
    <row r="4" spans="2:5" ht="15.75" thickBot="1" x14ac:dyDescent="0.3">
      <c r="B4" s="528" t="s">
        <v>61</v>
      </c>
      <c r="C4" s="529" t="s">
        <v>95</v>
      </c>
      <c r="D4" s="529" t="s">
        <v>96</v>
      </c>
      <c r="E4" s="534" t="s">
        <v>62</v>
      </c>
    </row>
    <row r="5" spans="2:5" x14ac:dyDescent="0.25">
      <c r="B5" s="530">
        <v>1.1000000000000001</v>
      </c>
      <c r="C5" s="479">
        <v>27.895300575712948</v>
      </c>
      <c r="D5" s="479">
        <v>72.104699424287048</v>
      </c>
      <c r="E5" s="481">
        <v>100</v>
      </c>
    </row>
    <row r="6" spans="2:5" x14ac:dyDescent="0.25">
      <c r="B6" s="530">
        <v>1.2</v>
      </c>
      <c r="C6" s="479">
        <v>27.3828125</v>
      </c>
      <c r="D6" s="479">
        <v>72.6171875</v>
      </c>
      <c r="E6" s="481">
        <v>100</v>
      </c>
    </row>
    <row r="7" spans="2:5" x14ac:dyDescent="0.25">
      <c r="B7" s="530">
        <v>2.1</v>
      </c>
      <c r="C7" s="479">
        <v>1.919102450546206</v>
      </c>
      <c r="D7" s="479">
        <v>98.080897549453795</v>
      </c>
      <c r="E7" s="481">
        <v>100</v>
      </c>
    </row>
    <row r="8" spans="2:5" x14ac:dyDescent="0.25">
      <c r="B8" s="530">
        <v>2.2000000000000002</v>
      </c>
      <c r="C8" s="479">
        <v>3.1903190319031904</v>
      </c>
      <c r="D8" s="479">
        <v>96.809680968096814</v>
      </c>
      <c r="E8" s="481">
        <v>100</v>
      </c>
    </row>
    <row r="9" spans="2:5" x14ac:dyDescent="0.25">
      <c r="B9" s="531" t="s">
        <v>13</v>
      </c>
      <c r="C9" s="532">
        <v>99.889258028792909</v>
      </c>
      <c r="D9" s="532">
        <v>0.11074197120708748</v>
      </c>
      <c r="E9" s="481">
        <v>100</v>
      </c>
    </row>
    <row r="10" spans="2:5" x14ac:dyDescent="0.25">
      <c r="B10" s="533" t="s">
        <v>65</v>
      </c>
      <c r="C10" s="532">
        <v>25.836013570075341</v>
      </c>
      <c r="D10" s="532">
        <v>74.163986429924663</v>
      </c>
      <c r="E10" s="484">
        <v>100</v>
      </c>
    </row>
    <row r="11" spans="2:5" x14ac:dyDescent="0.25">
      <c r="B11" s="293" t="s">
        <v>339</v>
      </c>
      <c r="C11" s="522"/>
      <c r="D11" s="522"/>
      <c r="E11" s="522"/>
    </row>
  </sheetData>
  <mergeCells count="1">
    <mergeCell ref="C3:E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workbookViewId="0">
      <selection activeCell="B1" sqref="B1"/>
    </sheetView>
  </sheetViews>
  <sheetFormatPr defaultRowHeight="15" x14ac:dyDescent="0.25"/>
  <cols>
    <col min="2" max="2" width="18.7109375" customWidth="1"/>
    <col min="3" max="3" width="13.42578125" customWidth="1"/>
    <col min="4" max="4" width="11.7109375" customWidth="1"/>
    <col min="5" max="5" width="11.42578125" customWidth="1"/>
    <col min="6" max="6" width="12.28515625" customWidth="1"/>
  </cols>
  <sheetData>
    <row r="1" spans="2:8" ht="15.75" x14ac:dyDescent="0.25">
      <c r="B1" s="379" t="s">
        <v>356</v>
      </c>
    </row>
    <row r="2" spans="2:8" ht="15.75" thickBot="1" x14ac:dyDescent="0.3"/>
    <row r="3" spans="2:8" ht="45.75" thickBot="1" x14ac:dyDescent="0.3">
      <c r="B3" s="535" t="s">
        <v>98</v>
      </c>
      <c r="C3" s="536" t="s">
        <v>352</v>
      </c>
      <c r="D3" s="536" t="s">
        <v>353</v>
      </c>
      <c r="E3" s="536" t="s">
        <v>354</v>
      </c>
      <c r="F3" s="536" t="s">
        <v>355</v>
      </c>
      <c r="G3" s="536" t="s">
        <v>103</v>
      </c>
      <c r="H3" s="537" t="s">
        <v>62</v>
      </c>
    </row>
    <row r="4" spans="2:8" x14ac:dyDescent="0.25">
      <c r="B4" s="538" t="s">
        <v>104</v>
      </c>
      <c r="C4" s="539">
        <v>1.9468363908648447</v>
      </c>
      <c r="D4" s="539">
        <v>11.081991763384501</v>
      </c>
      <c r="E4" s="539">
        <v>45.975290153500559</v>
      </c>
      <c r="F4" s="539">
        <v>40.995881692250094</v>
      </c>
      <c r="G4" s="539">
        <v>0</v>
      </c>
      <c r="H4" s="540">
        <v>100</v>
      </c>
    </row>
    <row r="5" spans="2:8" x14ac:dyDescent="0.25">
      <c r="B5" s="538" t="s">
        <v>105</v>
      </c>
      <c r="C5" s="539">
        <v>11.888111888111888</v>
      </c>
      <c r="D5" s="539">
        <v>55.944055944055947</v>
      </c>
      <c r="E5" s="539">
        <v>25.874125874125873</v>
      </c>
      <c r="F5" s="539">
        <v>6.2937062937062933</v>
      </c>
      <c r="G5" s="539">
        <v>0</v>
      </c>
      <c r="H5" s="540">
        <v>100</v>
      </c>
    </row>
    <row r="6" spans="2:8" x14ac:dyDescent="0.25">
      <c r="B6" s="538" t="s">
        <v>106</v>
      </c>
      <c r="C6" s="539">
        <v>7.7330508474576272</v>
      </c>
      <c r="D6" s="539">
        <v>72.298728813559322</v>
      </c>
      <c r="E6" s="539">
        <v>18.326271186440678</v>
      </c>
      <c r="F6" s="539">
        <v>1.6419491525423728</v>
      </c>
      <c r="G6" s="539">
        <v>0</v>
      </c>
      <c r="H6" s="540">
        <v>100</v>
      </c>
    </row>
    <row r="7" spans="2:8" x14ac:dyDescent="0.25">
      <c r="B7" s="538" t="s">
        <v>107</v>
      </c>
      <c r="C7" s="539">
        <v>4.395604395604396</v>
      </c>
      <c r="D7" s="539">
        <v>5.4945054945054945</v>
      </c>
      <c r="E7" s="539">
        <v>6.5934065934065931</v>
      </c>
      <c r="F7" s="539">
        <v>83.516483516483504</v>
      </c>
      <c r="G7" s="539">
        <v>0</v>
      </c>
      <c r="H7" s="540">
        <v>100</v>
      </c>
    </row>
    <row r="8" spans="2:8" x14ac:dyDescent="0.25">
      <c r="B8" s="538" t="s">
        <v>108</v>
      </c>
      <c r="C8" s="539">
        <v>0.79201101928374651</v>
      </c>
      <c r="D8" s="539">
        <v>4.0633608815426996</v>
      </c>
      <c r="E8" s="539">
        <v>47.073002754820934</v>
      </c>
      <c r="F8" s="539">
        <v>48.071625344352618</v>
      </c>
      <c r="G8" s="539">
        <v>0</v>
      </c>
      <c r="H8" s="540">
        <v>100</v>
      </c>
    </row>
    <row r="9" spans="2:8" x14ac:dyDescent="0.25">
      <c r="B9" s="538" t="s">
        <v>109</v>
      </c>
      <c r="C9" s="539">
        <v>0.90718771807397069</v>
      </c>
      <c r="D9" s="539">
        <v>4.3963712491277045</v>
      </c>
      <c r="E9" s="539">
        <v>46.755059316120025</v>
      </c>
      <c r="F9" s="539">
        <v>47.941381716678301</v>
      </c>
      <c r="G9" s="539">
        <v>0</v>
      </c>
      <c r="H9" s="540">
        <v>100</v>
      </c>
    </row>
    <row r="10" spans="2:8" x14ac:dyDescent="0.25">
      <c r="B10" s="538" t="s">
        <v>110</v>
      </c>
      <c r="C10" s="539">
        <v>1.971830985915493</v>
      </c>
      <c r="D10" s="539">
        <v>12.67605633802817</v>
      </c>
      <c r="E10" s="539">
        <v>42.535211267605632</v>
      </c>
      <c r="F10" s="539">
        <v>42.816901408450704</v>
      </c>
      <c r="G10" s="539">
        <v>0</v>
      </c>
      <c r="H10" s="540">
        <v>100</v>
      </c>
    </row>
    <row r="11" spans="2:8" x14ac:dyDescent="0.25">
      <c r="B11" s="538" t="s">
        <v>111</v>
      </c>
      <c r="C11" s="539">
        <v>1.1641720123544785</v>
      </c>
      <c r="D11" s="539">
        <v>3.2074126870990733</v>
      </c>
      <c r="E11" s="539">
        <v>2.9223093371347115</v>
      </c>
      <c r="F11" s="539">
        <v>3.5162746495604655</v>
      </c>
      <c r="G11" s="539">
        <v>89.189831313851272</v>
      </c>
      <c r="H11" s="540">
        <v>100</v>
      </c>
    </row>
    <row r="12" spans="2:8" x14ac:dyDescent="0.25">
      <c r="B12" s="538" t="s">
        <v>112</v>
      </c>
      <c r="C12" s="539">
        <v>12.7363184079602</v>
      </c>
      <c r="D12" s="539">
        <v>17.114427860696516</v>
      </c>
      <c r="E12" s="539">
        <v>29.054726368159205</v>
      </c>
      <c r="F12" s="539">
        <v>41.094527363184078</v>
      </c>
      <c r="G12" s="539">
        <v>0</v>
      </c>
      <c r="H12" s="540">
        <v>100</v>
      </c>
    </row>
    <row r="13" spans="2:8" x14ac:dyDescent="0.25">
      <c r="B13" s="538" t="s">
        <v>113</v>
      </c>
      <c r="C13" s="539">
        <v>18.526869597895526</v>
      </c>
      <c r="D13" s="539">
        <v>25.479143179255917</v>
      </c>
      <c r="E13" s="539">
        <v>25.065764750093951</v>
      </c>
      <c r="F13" s="539">
        <v>30.928222472754605</v>
      </c>
      <c r="G13" s="539">
        <v>0</v>
      </c>
      <c r="H13" s="540">
        <v>100</v>
      </c>
    </row>
    <row r="14" spans="2:8" x14ac:dyDescent="0.25">
      <c r="B14" s="538" t="s">
        <v>114</v>
      </c>
      <c r="C14" s="539">
        <v>86.274509803921575</v>
      </c>
      <c r="D14" s="539">
        <v>9.8039215686274517</v>
      </c>
      <c r="E14" s="539">
        <v>1.9607843137254901</v>
      </c>
      <c r="F14" s="539">
        <v>0</v>
      </c>
      <c r="G14" s="539">
        <v>1.9607843137254901</v>
      </c>
      <c r="H14" s="540">
        <v>100</v>
      </c>
    </row>
    <row r="15" spans="2:8" x14ac:dyDescent="0.25">
      <c r="B15" s="538" t="s">
        <v>115</v>
      </c>
      <c r="C15" s="539">
        <v>69.473684210526315</v>
      </c>
      <c r="D15" s="539">
        <v>11.228070175438596</v>
      </c>
      <c r="E15" s="539">
        <v>8.8421052631578956</v>
      </c>
      <c r="F15" s="539">
        <v>8.3508771929824555</v>
      </c>
      <c r="G15" s="539">
        <v>2.1052631578947367</v>
      </c>
      <c r="H15" s="540">
        <v>100</v>
      </c>
    </row>
    <row r="16" spans="2:8" x14ac:dyDescent="0.25">
      <c r="B16" s="538" t="s">
        <v>116</v>
      </c>
      <c r="C16" s="539">
        <v>0.25773195876288657</v>
      </c>
      <c r="D16" s="539">
        <v>6.4432989690721643E-2</v>
      </c>
      <c r="E16" s="539">
        <v>0.38659793814432991</v>
      </c>
      <c r="F16" s="539">
        <v>0.19329896907216493</v>
      </c>
      <c r="G16" s="539">
        <v>99.097938144329902</v>
      </c>
      <c r="H16" s="540">
        <v>100</v>
      </c>
    </row>
    <row r="17" spans="2:8" x14ac:dyDescent="0.25">
      <c r="B17" s="538" t="s">
        <v>117</v>
      </c>
      <c r="C17" s="539">
        <v>0</v>
      </c>
      <c r="D17" s="539">
        <v>0.18315018315018314</v>
      </c>
      <c r="E17" s="539">
        <v>0.73260073260073255</v>
      </c>
      <c r="F17" s="539">
        <v>0.18315018315018314</v>
      </c>
      <c r="G17" s="539">
        <v>98.901098901098905</v>
      </c>
      <c r="H17" s="540">
        <v>100</v>
      </c>
    </row>
    <row r="18" spans="2:8" x14ac:dyDescent="0.25">
      <c r="B18" s="538" t="s">
        <v>118</v>
      </c>
      <c r="C18" s="539">
        <v>0.42895442359249331</v>
      </c>
      <c r="D18" s="539">
        <v>0.21447721179624665</v>
      </c>
      <c r="E18" s="539">
        <v>0.26809651474530832</v>
      </c>
      <c r="F18" s="539">
        <v>0.26809651474530832</v>
      </c>
      <c r="G18" s="539">
        <v>98.820375335120644</v>
      </c>
      <c r="H18" s="540">
        <v>100</v>
      </c>
    </row>
    <row r="19" spans="2:8" x14ac:dyDescent="0.25">
      <c r="B19" s="538" t="s">
        <v>119</v>
      </c>
      <c r="C19" s="539">
        <v>0.75757575757575757</v>
      </c>
      <c r="D19" s="539">
        <v>11.666666666666666</v>
      </c>
      <c r="E19" s="539">
        <v>57.272727272727273</v>
      </c>
      <c r="F19" s="539">
        <v>30.303030303030305</v>
      </c>
      <c r="G19" s="539">
        <v>0</v>
      </c>
      <c r="H19" s="540">
        <v>100</v>
      </c>
    </row>
    <row r="20" spans="2:8" x14ac:dyDescent="0.25">
      <c r="B20" s="541" t="s">
        <v>120</v>
      </c>
      <c r="C20" s="542">
        <v>0.30864197530864196</v>
      </c>
      <c r="D20" s="542">
        <v>6.7901234567901234</v>
      </c>
      <c r="E20" s="542">
        <v>53.703703703703702</v>
      </c>
      <c r="F20" s="542">
        <v>39.197530864197532</v>
      </c>
      <c r="G20" s="542">
        <v>0</v>
      </c>
      <c r="H20" s="543">
        <v>100</v>
      </c>
    </row>
    <row r="21" spans="2:8" x14ac:dyDescent="0.25">
      <c r="B21" s="1237" t="s">
        <v>339</v>
      </c>
      <c r="C21" s="1237"/>
      <c r="D21" s="1237"/>
      <c r="E21" s="1237"/>
      <c r="F21" s="1237"/>
      <c r="G21" s="1237"/>
      <c r="H21" s="51"/>
    </row>
  </sheetData>
  <mergeCells count="1">
    <mergeCell ref="B21:G2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selection activeCell="B1" sqref="B1"/>
    </sheetView>
  </sheetViews>
  <sheetFormatPr defaultRowHeight="15" x14ac:dyDescent="0.25"/>
  <cols>
    <col min="2" max="2" width="18.28515625" customWidth="1"/>
    <col min="3" max="3" width="12" customWidth="1"/>
    <col min="4" max="4" width="10.28515625" customWidth="1"/>
    <col min="5" max="5" width="11.42578125" customWidth="1"/>
    <col min="6" max="6" width="10.42578125" customWidth="1"/>
  </cols>
  <sheetData>
    <row r="1" spans="2:8" ht="15.75" x14ac:dyDescent="0.25">
      <c r="B1" s="145" t="s">
        <v>357</v>
      </c>
    </row>
    <row r="2" spans="2:8" ht="15.75" thickBot="1" x14ac:dyDescent="0.3"/>
    <row r="3" spans="2:8" ht="36.75" thickBot="1" x14ac:dyDescent="0.3">
      <c r="B3" s="544" t="s">
        <v>98</v>
      </c>
      <c r="C3" s="150" t="s">
        <v>352</v>
      </c>
      <c r="D3" s="150" t="s">
        <v>353</v>
      </c>
      <c r="E3" s="150" t="s">
        <v>354</v>
      </c>
      <c r="F3" s="150" t="s">
        <v>355</v>
      </c>
      <c r="G3" s="150" t="s">
        <v>103</v>
      </c>
      <c r="H3" s="545" t="s">
        <v>62</v>
      </c>
    </row>
    <row r="4" spans="2:8" x14ac:dyDescent="0.25">
      <c r="B4" s="546" t="s">
        <v>104</v>
      </c>
      <c r="C4" s="153">
        <v>0</v>
      </c>
      <c r="D4" s="153">
        <v>9.4594594594594597</v>
      </c>
      <c r="E4" s="153">
        <v>27.702702702702702</v>
      </c>
      <c r="F4" s="153">
        <v>62.837837837837832</v>
      </c>
      <c r="G4" s="153">
        <v>0</v>
      </c>
      <c r="H4" s="162">
        <v>100</v>
      </c>
    </row>
    <row r="5" spans="2:8" x14ac:dyDescent="0.25">
      <c r="B5" s="546" t="s">
        <v>105</v>
      </c>
      <c r="C5" s="153">
        <v>26.027397260273972</v>
      </c>
      <c r="D5" s="153">
        <v>53.424657534246577</v>
      </c>
      <c r="E5" s="153">
        <v>20.547945205479451</v>
      </c>
      <c r="F5" s="153">
        <v>0</v>
      </c>
      <c r="G5" s="153">
        <v>0</v>
      </c>
      <c r="H5" s="162">
        <v>100</v>
      </c>
    </row>
    <row r="6" spans="2:8" x14ac:dyDescent="0.25">
      <c r="B6" s="546" t="s">
        <v>106</v>
      </c>
      <c r="C6" s="153">
        <v>11.235955056179776</v>
      </c>
      <c r="D6" s="153">
        <v>40.449438202247194</v>
      </c>
      <c r="E6" s="153">
        <v>33.707865168539328</v>
      </c>
      <c r="F6" s="153">
        <v>14.606741573033709</v>
      </c>
      <c r="G6" s="153">
        <v>0</v>
      </c>
      <c r="H6" s="162">
        <v>100</v>
      </c>
    </row>
    <row r="7" spans="2:8" x14ac:dyDescent="0.25">
      <c r="B7" s="546" t="s">
        <v>107</v>
      </c>
      <c r="C7" s="153">
        <v>0</v>
      </c>
      <c r="D7" s="153">
        <v>0</v>
      </c>
      <c r="E7" s="153">
        <v>0</v>
      </c>
      <c r="F7" s="153">
        <v>100</v>
      </c>
      <c r="G7" s="153">
        <v>0</v>
      </c>
      <c r="H7" s="162">
        <v>100</v>
      </c>
    </row>
    <row r="8" spans="2:8" x14ac:dyDescent="0.25">
      <c r="B8" s="546" t="s">
        <v>108</v>
      </c>
      <c r="C8" s="153">
        <v>3.3333333333333335</v>
      </c>
      <c r="D8" s="153">
        <v>2.7777777777777777</v>
      </c>
      <c r="E8" s="153">
        <v>22.222222222222221</v>
      </c>
      <c r="F8" s="153">
        <v>71.666666666666657</v>
      </c>
      <c r="G8" s="153">
        <v>0</v>
      </c>
      <c r="H8" s="162">
        <v>100</v>
      </c>
    </row>
    <row r="9" spans="2:8" x14ac:dyDescent="0.25">
      <c r="B9" s="546" t="s">
        <v>109</v>
      </c>
      <c r="C9" s="153">
        <v>0</v>
      </c>
      <c r="D9" s="153">
        <v>0</v>
      </c>
      <c r="E9" s="153">
        <v>75</v>
      </c>
      <c r="F9" s="153">
        <v>25</v>
      </c>
      <c r="G9" s="153">
        <v>0</v>
      </c>
      <c r="H9" s="162">
        <v>100</v>
      </c>
    </row>
    <row r="10" spans="2:8" x14ac:dyDescent="0.25">
      <c r="B10" s="546" t="s">
        <v>110</v>
      </c>
      <c r="C10" s="153">
        <v>0</v>
      </c>
      <c r="D10" s="153">
        <v>0</v>
      </c>
      <c r="E10" s="153">
        <v>0</v>
      </c>
      <c r="F10" s="153">
        <v>100</v>
      </c>
      <c r="G10" s="153">
        <v>0</v>
      </c>
      <c r="H10" s="162">
        <v>100</v>
      </c>
    </row>
    <row r="11" spans="2:8" x14ac:dyDescent="0.25">
      <c r="B11" s="546" t="s">
        <v>111</v>
      </c>
      <c r="C11" s="153">
        <v>1.098901098901099</v>
      </c>
      <c r="D11" s="153">
        <v>2.197802197802198</v>
      </c>
      <c r="E11" s="153">
        <v>2.197802197802198</v>
      </c>
      <c r="F11" s="153">
        <v>1.098901098901099</v>
      </c>
      <c r="G11" s="153">
        <v>93.406593406593402</v>
      </c>
      <c r="H11" s="162">
        <v>100</v>
      </c>
    </row>
    <row r="12" spans="2:8" x14ac:dyDescent="0.25">
      <c r="B12" s="546" t="s">
        <v>112</v>
      </c>
      <c r="C12" s="153">
        <v>0</v>
      </c>
      <c r="D12" s="153">
        <v>2.1739130434782608</v>
      </c>
      <c r="E12" s="153">
        <v>30.434782608695652</v>
      </c>
      <c r="F12" s="153">
        <v>67.391304347826079</v>
      </c>
      <c r="G12" s="153">
        <v>0</v>
      </c>
      <c r="H12" s="162">
        <v>100</v>
      </c>
    </row>
    <row r="13" spans="2:8" x14ac:dyDescent="0.25">
      <c r="B13" s="546" t="s">
        <v>113</v>
      </c>
      <c r="C13" s="153">
        <v>16</v>
      </c>
      <c r="D13" s="153">
        <v>24</v>
      </c>
      <c r="E13" s="153">
        <v>12</v>
      </c>
      <c r="F13" s="153">
        <v>48</v>
      </c>
      <c r="G13" s="153">
        <v>0</v>
      </c>
      <c r="H13" s="162">
        <v>100</v>
      </c>
    </row>
    <row r="14" spans="2:8" x14ac:dyDescent="0.25">
      <c r="B14" s="546" t="s">
        <v>115</v>
      </c>
      <c r="C14" s="153">
        <v>100</v>
      </c>
      <c r="D14" s="153">
        <v>0</v>
      </c>
      <c r="E14" s="153">
        <v>0</v>
      </c>
      <c r="F14" s="153">
        <v>0</v>
      </c>
      <c r="G14" s="153">
        <v>0</v>
      </c>
      <c r="H14" s="162">
        <v>100</v>
      </c>
    </row>
    <row r="15" spans="2:8" x14ac:dyDescent="0.25">
      <c r="B15" s="546" t="s">
        <v>116</v>
      </c>
      <c r="C15" s="153">
        <v>2.4390243902439024</v>
      </c>
      <c r="D15" s="153">
        <v>0</v>
      </c>
      <c r="E15" s="153">
        <v>0</v>
      </c>
      <c r="F15" s="153">
        <v>0</v>
      </c>
      <c r="G15" s="153">
        <v>97.560975609756099</v>
      </c>
      <c r="H15" s="162">
        <v>100</v>
      </c>
    </row>
    <row r="16" spans="2:8" x14ac:dyDescent="0.25">
      <c r="B16" s="546" t="s">
        <v>117</v>
      </c>
      <c r="C16" s="153">
        <v>0</v>
      </c>
      <c r="D16" s="153">
        <v>2.5641025641025643</v>
      </c>
      <c r="E16" s="153">
        <v>0</v>
      </c>
      <c r="F16" s="153">
        <v>0</v>
      </c>
      <c r="G16" s="153">
        <v>97.435897435897431</v>
      </c>
      <c r="H16" s="162">
        <v>100</v>
      </c>
    </row>
    <row r="17" spans="2:8" x14ac:dyDescent="0.25">
      <c r="B17" s="546" t="s">
        <v>118</v>
      </c>
      <c r="C17" s="153">
        <v>0</v>
      </c>
      <c r="D17" s="153">
        <v>0</v>
      </c>
      <c r="E17" s="153">
        <v>0</v>
      </c>
      <c r="F17" s="153">
        <v>0</v>
      </c>
      <c r="G17" s="153">
        <v>100</v>
      </c>
      <c r="H17" s="162">
        <v>100</v>
      </c>
    </row>
    <row r="18" spans="2:8" x14ac:dyDescent="0.25">
      <c r="B18" s="546" t="s">
        <v>119</v>
      </c>
      <c r="C18" s="153">
        <v>0</v>
      </c>
      <c r="D18" s="153">
        <v>5.5555555555555554</v>
      </c>
      <c r="E18" s="153">
        <v>13.888888888888889</v>
      </c>
      <c r="F18" s="153">
        <v>80.555555555555557</v>
      </c>
      <c r="G18" s="153">
        <v>0</v>
      </c>
      <c r="H18" s="162">
        <v>100</v>
      </c>
    </row>
    <row r="19" spans="2:8" x14ac:dyDescent="0.25">
      <c r="B19" s="547" t="s">
        <v>120</v>
      </c>
      <c r="C19" s="156">
        <v>0</v>
      </c>
      <c r="D19" s="156">
        <v>0</v>
      </c>
      <c r="E19" s="156">
        <v>23.076923076923077</v>
      </c>
      <c r="F19" s="156">
        <v>76.92307692307692</v>
      </c>
      <c r="G19" s="156">
        <v>0</v>
      </c>
      <c r="H19" s="163">
        <v>100</v>
      </c>
    </row>
    <row r="20" spans="2:8" x14ac:dyDescent="0.25">
      <c r="B20" s="164" t="s">
        <v>339</v>
      </c>
      <c r="C20" s="164"/>
      <c r="D20" s="164"/>
      <c r="E20" s="164"/>
      <c r="F20" s="164"/>
      <c r="G20" s="164"/>
      <c r="H20" s="548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workbookViewId="0">
      <selection activeCell="B1" sqref="B1"/>
    </sheetView>
  </sheetViews>
  <sheetFormatPr defaultRowHeight="15" x14ac:dyDescent="0.25"/>
  <cols>
    <col min="2" max="2" width="21.42578125" customWidth="1"/>
    <col min="3" max="3" width="11.5703125" bestFit="1" customWidth="1"/>
    <col min="8" max="8" width="11.5703125" bestFit="1" customWidth="1"/>
    <col min="10" max="10" width="14.140625" bestFit="1" customWidth="1"/>
  </cols>
  <sheetData>
    <row r="1" spans="2:11" ht="15.75" x14ac:dyDescent="0.25">
      <c r="B1" s="379" t="s">
        <v>364</v>
      </c>
    </row>
    <row r="3" spans="2:11" ht="15.75" thickBot="1" x14ac:dyDescent="0.3">
      <c r="B3" s="549"/>
      <c r="C3" s="1266" t="s">
        <v>60</v>
      </c>
      <c r="D3" s="1266"/>
      <c r="E3" s="1266"/>
      <c r="F3" s="1266"/>
      <c r="G3" s="1266"/>
      <c r="H3" s="1266"/>
      <c r="I3" s="550" t="s">
        <v>66</v>
      </c>
      <c r="J3" s="551" t="s">
        <v>127</v>
      </c>
      <c r="K3" s="552"/>
    </row>
    <row r="4" spans="2:11" ht="30.75" thickBot="1" x14ac:dyDescent="0.3">
      <c r="B4" s="553" t="s">
        <v>128</v>
      </c>
      <c r="C4" s="554">
        <v>1.1000000000000001</v>
      </c>
      <c r="D4" s="554">
        <v>1.2</v>
      </c>
      <c r="E4" s="554">
        <v>2.1</v>
      </c>
      <c r="F4" s="554">
        <v>2.2000000000000002</v>
      </c>
      <c r="G4" s="555" t="s">
        <v>13</v>
      </c>
      <c r="H4" s="556" t="s">
        <v>129</v>
      </c>
      <c r="I4" s="554" t="s">
        <v>130</v>
      </c>
      <c r="J4" s="556" t="s">
        <v>62</v>
      </c>
      <c r="K4" s="557" t="s">
        <v>4</v>
      </c>
    </row>
    <row r="5" spans="2:11" x14ac:dyDescent="0.25">
      <c r="B5" s="558" t="s">
        <v>131</v>
      </c>
      <c r="C5" s="559">
        <v>177635.0077204569</v>
      </c>
      <c r="D5" s="559">
        <v>6355.1962589390114</v>
      </c>
      <c r="E5" s="559">
        <v>10605.155011238077</v>
      </c>
      <c r="F5" s="559">
        <v>2821.6602576628202</v>
      </c>
      <c r="G5" s="559">
        <v>9211.2125125945677</v>
      </c>
      <c r="H5" s="559">
        <v>206628.23176089136</v>
      </c>
      <c r="I5" s="559">
        <v>14081.580858605168</v>
      </c>
      <c r="J5" s="560">
        <v>220709.81261949652</v>
      </c>
      <c r="K5" s="561">
        <v>16.759221425845872</v>
      </c>
    </row>
    <row r="6" spans="2:11" x14ac:dyDescent="0.25">
      <c r="B6" s="562" t="s">
        <v>104</v>
      </c>
      <c r="C6" s="563">
        <v>54654.376927055302</v>
      </c>
      <c r="D6" s="563">
        <v>5230.7672825447753</v>
      </c>
      <c r="E6" s="563">
        <v>2613.0716625619661</v>
      </c>
      <c r="F6" s="563">
        <v>674.51569494011608</v>
      </c>
      <c r="G6" s="563">
        <v>2892.3277225496136</v>
      </c>
      <c r="H6" s="563">
        <v>66065.059289651777</v>
      </c>
      <c r="I6" s="563">
        <v>778.27664379547161</v>
      </c>
      <c r="J6" s="564">
        <v>66843.335933447248</v>
      </c>
      <c r="K6" s="565">
        <v>5.0756341752785534</v>
      </c>
    </row>
    <row r="7" spans="2:11" x14ac:dyDescent="0.25">
      <c r="B7" s="562" t="s">
        <v>106</v>
      </c>
      <c r="C7" s="563">
        <v>115576.11052843455</v>
      </c>
      <c r="D7" s="563">
        <v>0</v>
      </c>
      <c r="E7" s="563">
        <v>6945.2293989598857</v>
      </c>
      <c r="F7" s="563">
        <v>542.91763802333742</v>
      </c>
      <c r="G7" s="563">
        <v>6318.6367882044478</v>
      </c>
      <c r="H7" s="563">
        <v>129382.89435362222</v>
      </c>
      <c r="I7" s="563">
        <v>501.55246334893621</v>
      </c>
      <c r="J7" s="564">
        <v>129884.44681697116</v>
      </c>
      <c r="K7" s="566">
        <v>9.8625529066614614</v>
      </c>
    </row>
    <row r="8" spans="2:11" x14ac:dyDescent="0.25">
      <c r="B8" s="562" t="s">
        <v>105</v>
      </c>
      <c r="C8" s="563">
        <v>1061.8818267860918</v>
      </c>
      <c r="D8" s="563">
        <v>0</v>
      </c>
      <c r="E8" s="563">
        <v>994.93158476707856</v>
      </c>
      <c r="F8" s="563">
        <v>1604.0080843604967</v>
      </c>
      <c r="G8" s="563">
        <v>0</v>
      </c>
      <c r="H8" s="563">
        <v>3660.8214959136667</v>
      </c>
      <c r="I8" s="563">
        <v>12727.768399145576</v>
      </c>
      <c r="J8" s="564">
        <v>16388.589895059242</v>
      </c>
      <c r="K8" s="566">
        <v>1.2444394911529897</v>
      </c>
    </row>
    <row r="9" spans="2:11" x14ac:dyDescent="0.25">
      <c r="B9" s="562" t="s">
        <v>107</v>
      </c>
      <c r="C9" s="563">
        <v>5295.8829872431552</v>
      </c>
      <c r="D9" s="563">
        <v>1124.4289763942359</v>
      </c>
      <c r="E9" s="563">
        <v>0</v>
      </c>
      <c r="F9" s="563">
        <v>0</v>
      </c>
      <c r="G9" s="563">
        <v>0</v>
      </c>
      <c r="H9" s="563">
        <v>6420.3119636373913</v>
      </c>
      <c r="I9" s="563">
        <v>73.983352315184632</v>
      </c>
      <c r="J9" s="564">
        <v>6494.2953159525759</v>
      </c>
      <c r="K9" s="566">
        <v>0.49313318657255073</v>
      </c>
    </row>
    <row r="10" spans="2:11" x14ac:dyDescent="0.25">
      <c r="B10" s="562" t="s">
        <v>358</v>
      </c>
      <c r="C10" s="563">
        <v>1046.7554509377856</v>
      </c>
      <c r="D10" s="563">
        <v>0</v>
      </c>
      <c r="E10" s="563">
        <v>51.922364949147621</v>
      </c>
      <c r="F10" s="563">
        <v>0.21884033886980703</v>
      </c>
      <c r="G10" s="563">
        <v>0.24800184050594964</v>
      </c>
      <c r="H10" s="563">
        <v>1099.1446580663089</v>
      </c>
      <c r="I10" s="563">
        <v>0</v>
      </c>
      <c r="J10" s="564">
        <v>1099.1446580663089</v>
      </c>
      <c r="K10" s="566">
        <v>8.3461666180317834E-2</v>
      </c>
    </row>
    <row r="11" spans="2:11" x14ac:dyDescent="0.25">
      <c r="B11" s="558" t="s">
        <v>133</v>
      </c>
      <c r="C11" s="559">
        <v>380975.27404904022</v>
      </c>
      <c r="D11" s="559">
        <v>20590.447083116094</v>
      </c>
      <c r="E11" s="559">
        <v>12526.364601614952</v>
      </c>
      <c r="F11" s="559">
        <v>622.84749510158167</v>
      </c>
      <c r="G11" s="559">
        <v>7687.973429585023</v>
      </c>
      <c r="H11" s="559">
        <v>422402.90665845794</v>
      </c>
      <c r="I11" s="559">
        <v>545.78850053398855</v>
      </c>
      <c r="J11" s="560">
        <v>422948.6951589919</v>
      </c>
      <c r="K11" s="566">
        <v>32.115884426771437</v>
      </c>
    </row>
    <row r="12" spans="2:11" x14ac:dyDescent="0.25">
      <c r="B12" s="562" t="s">
        <v>111</v>
      </c>
      <c r="C12" s="563">
        <v>265506.39867539878</v>
      </c>
      <c r="D12" s="563">
        <v>70.816218856256455</v>
      </c>
      <c r="E12" s="563">
        <v>4806.3967531447342</v>
      </c>
      <c r="F12" s="563">
        <v>240.54031261911882</v>
      </c>
      <c r="G12" s="563">
        <v>6963.5663770113815</v>
      </c>
      <c r="H12" s="563">
        <v>277587.71833703027</v>
      </c>
      <c r="I12" s="563">
        <v>216.73643962557358</v>
      </c>
      <c r="J12" s="564">
        <v>277804.45477665582</v>
      </c>
      <c r="K12" s="567">
        <v>21.094605244013014</v>
      </c>
    </row>
    <row r="13" spans="2:11" x14ac:dyDescent="0.25">
      <c r="B13" s="562" t="s">
        <v>113</v>
      </c>
      <c r="C13" s="563">
        <v>63903.056149517783</v>
      </c>
      <c r="D13" s="563">
        <v>874.77732449045288</v>
      </c>
      <c r="E13" s="563">
        <v>5221.3208749522682</v>
      </c>
      <c r="F13" s="563">
        <v>298.50011490580818</v>
      </c>
      <c r="G13" s="563">
        <v>93.012211998384004</v>
      </c>
      <c r="H13" s="563">
        <v>70390.666675864704</v>
      </c>
      <c r="I13" s="563">
        <v>139.72277636665038</v>
      </c>
      <c r="J13" s="564">
        <v>70530.389452231349</v>
      </c>
      <c r="K13" s="566">
        <v>5.3556042663083367</v>
      </c>
    </row>
    <row r="14" spans="2:11" x14ac:dyDescent="0.25">
      <c r="B14" s="562" t="s">
        <v>112</v>
      </c>
      <c r="C14" s="563">
        <v>30274.223205192997</v>
      </c>
      <c r="D14" s="563">
        <v>19615.798889534846</v>
      </c>
      <c r="E14" s="563">
        <v>1551.7059357951548</v>
      </c>
      <c r="F14" s="563">
        <v>25.251112931097285</v>
      </c>
      <c r="G14" s="563">
        <v>532.92837775074133</v>
      </c>
      <c r="H14" s="563">
        <v>51999.907521204834</v>
      </c>
      <c r="I14" s="563">
        <v>184.87370357255389</v>
      </c>
      <c r="J14" s="564">
        <v>52184.781224777391</v>
      </c>
      <c r="K14" s="566">
        <v>3.9625619415170141</v>
      </c>
    </row>
    <row r="15" spans="2:11" x14ac:dyDescent="0.25">
      <c r="B15" s="562" t="s">
        <v>136</v>
      </c>
      <c r="C15" s="563">
        <v>21291.596018930682</v>
      </c>
      <c r="D15" s="563">
        <v>29.054650234538713</v>
      </c>
      <c r="E15" s="563">
        <v>946.9410377227963</v>
      </c>
      <c r="F15" s="563">
        <v>58.555954645557279</v>
      </c>
      <c r="G15" s="563">
        <v>98.466462824515929</v>
      </c>
      <c r="H15" s="563">
        <v>22424.614124358093</v>
      </c>
      <c r="I15" s="563">
        <v>4.4555809692107129</v>
      </c>
      <c r="J15" s="564">
        <v>22429.069705327303</v>
      </c>
      <c r="K15" s="566">
        <v>1.7031129749330731</v>
      </c>
    </row>
    <row r="16" spans="2:11" x14ac:dyDescent="0.25">
      <c r="B16" s="558" t="s">
        <v>359</v>
      </c>
      <c r="C16" s="559">
        <v>302663.52440892498</v>
      </c>
      <c r="D16" s="559">
        <v>147.81175257710856</v>
      </c>
      <c r="E16" s="559">
        <v>3285.3303213693098</v>
      </c>
      <c r="F16" s="559">
        <v>182.46607672966354</v>
      </c>
      <c r="G16" s="559">
        <v>4046.2196619590941</v>
      </c>
      <c r="H16" s="559">
        <v>310325.35222156008</v>
      </c>
      <c r="I16" s="559">
        <v>431.05760079229498</v>
      </c>
      <c r="J16" s="560">
        <v>310756.40982235241</v>
      </c>
      <c r="K16" s="566">
        <v>23.596755485866666</v>
      </c>
    </row>
    <row r="17" spans="2:11" x14ac:dyDescent="0.25">
      <c r="B17" s="562" t="s">
        <v>116</v>
      </c>
      <c r="C17" s="563">
        <v>110098.51563439103</v>
      </c>
      <c r="D17" s="563">
        <v>47.2176465614466</v>
      </c>
      <c r="E17" s="563">
        <v>1078.6661934691524</v>
      </c>
      <c r="F17" s="563">
        <v>65.242657105940268</v>
      </c>
      <c r="G17" s="563">
        <v>3437.0566498327657</v>
      </c>
      <c r="H17" s="563">
        <v>114726.69878136033</v>
      </c>
      <c r="I17" s="563">
        <v>311.55690815373254</v>
      </c>
      <c r="J17" s="564">
        <v>115038.25568951407</v>
      </c>
      <c r="K17" s="567">
        <v>8.7352328229620966</v>
      </c>
    </row>
    <row r="18" spans="2:11" x14ac:dyDescent="0.25">
      <c r="B18" s="562" t="s">
        <v>124</v>
      </c>
      <c r="C18" s="563">
        <v>35015.065564716992</v>
      </c>
      <c r="D18" s="563">
        <v>0</v>
      </c>
      <c r="E18" s="563">
        <v>710.11359936908411</v>
      </c>
      <c r="F18" s="563">
        <v>50.099713119065846</v>
      </c>
      <c r="G18" s="563">
        <v>169.50008017013207</v>
      </c>
      <c r="H18" s="563">
        <v>35944.778957375274</v>
      </c>
      <c r="I18" s="563">
        <v>70.42542342489574</v>
      </c>
      <c r="J18" s="564">
        <v>36015.204380800169</v>
      </c>
      <c r="K18" s="566">
        <v>2.7347528311099936</v>
      </c>
    </row>
    <row r="19" spans="2:11" x14ac:dyDescent="0.25">
      <c r="B19" s="562" t="s">
        <v>118</v>
      </c>
      <c r="C19" s="563">
        <v>157549.94320981691</v>
      </c>
      <c r="D19" s="563">
        <v>100.59410601566196</v>
      </c>
      <c r="E19" s="563">
        <v>1496.5505285310735</v>
      </c>
      <c r="F19" s="563">
        <v>67.123706504657449</v>
      </c>
      <c r="G19" s="563">
        <v>439.66293195619596</v>
      </c>
      <c r="H19" s="563">
        <v>159653.8744828245</v>
      </c>
      <c r="I19" s="563">
        <v>49.075269213666679</v>
      </c>
      <c r="J19" s="564">
        <v>159702.94975203817</v>
      </c>
      <c r="K19" s="566">
        <v>12.126769831794578</v>
      </c>
    </row>
    <row r="20" spans="2:11" ht="30" x14ac:dyDescent="0.25">
      <c r="B20" s="558" t="s">
        <v>360</v>
      </c>
      <c r="C20" s="559">
        <v>249662.28468786625</v>
      </c>
      <c r="D20" s="559">
        <v>3428.3995715140845</v>
      </c>
      <c r="E20" s="559">
        <v>11604.084961950393</v>
      </c>
      <c r="F20" s="559">
        <v>868.29788753165781</v>
      </c>
      <c r="G20" s="559">
        <v>12341.117041835481</v>
      </c>
      <c r="H20" s="559">
        <v>277904.1841506979</v>
      </c>
      <c r="I20" s="559">
        <v>3925.111352055801</v>
      </c>
      <c r="J20" s="560">
        <v>281829.2955027537</v>
      </c>
      <c r="K20" s="566">
        <v>21.400224627817781</v>
      </c>
    </row>
    <row r="21" spans="2:11" x14ac:dyDescent="0.25">
      <c r="B21" s="562" t="s">
        <v>139</v>
      </c>
      <c r="C21" s="568">
        <v>209957.39943300391</v>
      </c>
      <c r="D21" s="568">
        <v>2519.4599687261721</v>
      </c>
      <c r="E21" s="568">
        <v>8952.8112709473862</v>
      </c>
      <c r="F21" s="568">
        <v>586.26880607497719</v>
      </c>
      <c r="G21" s="568">
        <v>9164.3303911511975</v>
      </c>
      <c r="H21" s="568">
        <v>231180.26986990366</v>
      </c>
      <c r="I21" s="568">
        <v>2876.3960052101284</v>
      </c>
      <c r="J21" s="569">
        <v>234056.66587511377</v>
      </c>
      <c r="K21" s="567">
        <v>17.772691857424689</v>
      </c>
    </row>
    <row r="22" spans="2:11" x14ac:dyDescent="0.25">
      <c r="B22" s="562" t="s">
        <v>108</v>
      </c>
      <c r="C22" s="563">
        <v>139699.71143167882</v>
      </c>
      <c r="D22" s="563">
        <v>9.7977671611588448</v>
      </c>
      <c r="E22" s="563">
        <v>6924.5223557546278</v>
      </c>
      <c r="F22" s="563">
        <v>535.82308628396447</v>
      </c>
      <c r="G22" s="563">
        <v>9148.0137401618867</v>
      </c>
      <c r="H22" s="563">
        <v>156317.86838104046</v>
      </c>
      <c r="I22" s="563">
        <v>2825.3287333969997</v>
      </c>
      <c r="J22" s="564">
        <v>159143.19711443747</v>
      </c>
      <c r="K22" s="570">
        <v>12.084265974417722</v>
      </c>
    </row>
    <row r="23" spans="2:11" x14ac:dyDescent="0.25">
      <c r="B23" s="562" t="s">
        <v>109</v>
      </c>
      <c r="C23" s="563">
        <v>70257.688001325107</v>
      </c>
      <c r="D23" s="563">
        <v>2509.6622015650132</v>
      </c>
      <c r="E23" s="563">
        <v>2028.2889151927591</v>
      </c>
      <c r="F23" s="563">
        <v>50.445719791012692</v>
      </c>
      <c r="G23" s="563">
        <v>16.316650989310574</v>
      </c>
      <c r="H23" s="563">
        <v>74862.401488863179</v>
      </c>
      <c r="I23" s="563">
        <v>51.067271813128542</v>
      </c>
      <c r="J23" s="564">
        <v>74913.468760676304</v>
      </c>
      <c r="K23" s="566">
        <v>5.6884258830069667</v>
      </c>
    </row>
    <row r="24" spans="2:11" x14ac:dyDescent="0.25">
      <c r="B24" s="571" t="s">
        <v>110</v>
      </c>
      <c r="C24" s="563">
        <v>7665.4240720158641</v>
      </c>
      <c r="D24" s="563">
        <v>908.93960278791224</v>
      </c>
      <c r="E24" s="563">
        <v>80.484355490764841</v>
      </c>
      <c r="F24" s="563">
        <v>6.9549683941034521</v>
      </c>
      <c r="G24" s="563">
        <v>184.33757927175026</v>
      </c>
      <c r="H24" s="563">
        <v>8846.1405779603974</v>
      </c>
      <c r="I24" s="563">
        <v>54.123776665740266</v>
      </c>
      <c r="J24" s="564">
        <v>8900.264354626137</v>
      </c>
      <c r="K24" s="566">
        <v>0.675826322796517</v>
      </c>
    </row>
    <row r="25" spans="2:11" x14ac:dyDescent="0.25">
      <c r="B25" s="571" t="s">
        <v>120</v>
      </c>
      <c r="C25" s="563">
        <v>13458.755499729321</v>
      </c>
      <c r="D25" s="563">
        <v>0</v>
      </c>
      <c r="E25" s="563">
        <v>272.48774970787196</v>
      </c>
      <c r="F25" s="563">
        <v>12.25377136539316</v>
      </c>
      <c r="G25" s="563">
        <v>369.05729428371109</v>
      </c>
      <c r="H25" s="563">
        <v>14112.554315086298</v>
      </c>
      <c r="I25" s="563">
        <v>29.532971561519467</v>
      </c>
      <c r="J25" s="564">
        <v>14142.087286647817</v>
      </c>
      <c r="K25" s="566">
        <v>1.0738551650586383</v>
      </c>
    </row>
    <row r="26" spans="2:11" x14ac:dyDescent="0.25">
      <c r="B26" s="571" t="s">
        <v>119</v>
      </c>
      <c r="C26" s="563">
        <v>18580.705683117161</v>
      </c>
      <c r="D26" s="563">
        <v>0</v>
      </c>
      <c r="E26" s="563">
        <v>2298.30158580437</v>
      </c>
      <c r="F26" s="563">
        <v>262.82034169718401</v>
      </c>
      <c r="G26" s="563">
        <v>2623.3917771288206</v>
      </c>
      <c r="H26" s="563">
        <v>23765.219387747537</v>
      </c>
      <c r="I26" s="563">
        <v>965.05859861841304</v>
      </c>
      <c r="J26" s="564">
        <v>24730.277986365949</v>
      </c>
      <c r="K26" s="566">
        <v>1.8778512825379341</v>
      </c>
    </row>
    <row r="27" spans="2:11" ht="28.5" x14ac:dyDescent="0.25">
      <c r="B27" s="571" t="s">
        <v>337</v>
      </c>
      <c r="C27" s="563">
        <v>0</v>
      </c>
      <c r="D27" s="563">
        <v>0</v>
      </c>
      <c r="E27" s="563">
        <v>0</v>
      </c>
      <c r="F27" s="563">
        <v>0</v>
      </c>
      <c r="G27" s="563">
        <v>0</v>
      </c>
      <c r="H27" s="563">
        <v>0</v>
      </c>
      <c r="I27" s="563">
        <v>0</v>
      </c>
      <c r="J27" s="564">
        <v>0</v>
      </c>
      <c r="K27" s="566">
        <v>0</v>
      </c>
    </row>
    <row r="28" spans="2:11" ht="30" x14ac:dyDescent="0.25">
      <c r="B28" s="558" t="s">
        <v>141</v>
      </c>
      <c r="C28" s="559">
        <v>17505.628899908919</v>
      </c>
      <c r="D28" s="559">
        <v>882.51257036297477</v>
      </c>
      <c r="E28" s="559">
        <v>1499.8622100404648</v>
      </c>
      <c r="F28" s="559">
        <v>92.470325615296559</v>
      </c>
      <c r="G28" s="559">
        <v>68.65757216068117</v>
      </c>
      <c r="H28" s="559">
        <v>20049.131578088338</v>
      </c>
      <c r="I28" s="559">
        <v>842.56516748071249</v>
      </c>
      <c r="J28" s="560">
        <v>20891.69674556905</v>
      </c>
      <c r="K28" s="566">
        <v>1.5863751935861437</v>
      </c>
    </row>
    <row r="29" spans="2:11" x14ac:dyDescent="0.25">
      <c r="B29" s="562" t="s">
        <v>142</v>
      </c>
      <c r="C29" s="563">
        <v>9607.2791451788071</v>
      </c>
      <c r="D29" s="563">
        <v>799.58867906025273</v>
      </c>
      <c r="E29" s="563">
        <v>1392.6629793639966</v>
      </c>
      <c r="F29" s="563">
        <v>90.665343747462202</v>
      </c>
      <c r="G29" s="563">
        <v>63.853321314182963</v>
      </c>
      <c r="H29" s="563">
        <v>11954.049468664702</v>
      </c>
      <c r="I29" s="563">
        <v>497.21322272702633</v>
      </c>
      <c r="J29" s="564">
        <v>12451.262691391728</v>
      </c>
      <c r="K29" s="567">
        <v>0.94546529671592094</v>
      </c>
    </row>
    <row r="30" spans="2:11" x14ac:dyDescent="0.25">
      <c r="B30" s="562" t="s">
        <v>143</v>
      </c>
      <c r="C30" s="563">
        <v>7898.3497547301113</v>
      </c>
      <c r="D30" s="563">
        <v>82.923891302722041</v>
      </c>
      <c r="E30" s="563">
        <v>107.19923067646828</v>
      </c>
      <c r="F30" s="563">
        <v>1.8049818678343534</v>
      </c>
      <c r="G30" s="563">
        <v>4.8042508464982063</v>
      </c>
      <c r="H30" s="563">
        <v>8095.0821094236344</v>
      </c>
      <c r="I30" s="563">
        <v>345.35194475368615</v>
      </c>
      <c r="J30" s="564">
        <v>8440.4340541773199</v>
      </c>
      <c r="K30" s="566">
        <v>0.6409098968702226</v>
      </c>
    </row>
    <row r="31" spans="2:11" x14ac:dyDescent="0.25">
      <c r="B31" s="558" t="s">
        <v>144</v>
      </c>
      <c r="C31" s="559">
        <v>56172.486297144067</v>
      </c>
      <c r="D31" s="559">
        <v>1472.0448210931349</v>
      </c>
      <c r="E31" s="559">
        <v>667.54515672693594</v>
      </c>
      <c r="F31" s="559">
        <v>34.124552074095114</v>
      </c>
      <c r="G31" s="559">
        <v>253.09425234043721</v>
      </c>
      <c r="H31" s="559">
        <v>58599.295079378666</v>
      </c>
      <c r="I31" s="559">
        <v>1210.2963649758167</v>
      </c>
      <c r="J31" s="560">
        <v>59809.591444354483</v>
      </c>
      <c r="K31" s="566">
        <v>4.5415388401121293</v>
      </c>
    </row>
    <row r="32" spans="2:11" x14ac:dyDescent="0.25">
      <c r="B32" s="572" t="s">
        <v>361</v>
      </c>
      <c r="C32" s="559">
        <v>1184614.2060633413</v>
      </c>
      <c r="D32" s="559">
        <v>32876.412057602407</v>
      </c>
      <c r="E32" s="559">
        <v>40188.342262940132</v>
      </c>
      <c r="F32" s="559">
        <v>4621.8665947151139</v>
      </c>
      <c r="G32" s="559">
        <v>33608.274470475284</v>
      </c>
      <c r="H32" s="559">
        <v>1295909.101449074</v>
      </c>
      <c r="I32" s="559">
        <v>21036.399844443778</v>
      </c>
      <c r="J32" s="560">
        <v>1316945.5012935176</v>
      </c>
      <c r="K32" s="567">
        <v>100</v>
      </c>
    </row>
    <row r="33" spans="2:11" x14ac:dyDescent="0.25">
      <c r="B33" s="572" t="s">
        <v>362</v>
      </c>
      <c r="C33" s="559">
        <v>1066405.5995336375</v>
      </c>
      <c r="D33" s="559">
        <v>32819.553486340497</v>
      </c>
      <c r="E33" s="559">
        <v>38442.123580486106</v>
      </c>
      <c r="F33" s="559">
        <v>4535.2245302986439</v>
      </c>
      <c r="G33" s="559">
        <v>30883.311317876378</v>
      </c>
      <c r="H33" s="559">
        <v>1173085.8124486329</v>
      </c>
      <c r="I33" s="559">
        <v>20786.197835926148</v>
      </c>
      <c r="J33" s="560">
        <v>1193872.0102845591</v>
      </c>
      <c r="K33" s="567">
        <v>100</v>
      </c>
    </row>
    <row r="34" spans="2:11" x14ac:dyDescent="0.25">
      <c r="B34" s="573" t="s">
        <v>173</v>
      </c>
      <c r="C34" s="574">
        <v>185945.7950842836</v>
      </c>
      <c r="D34" s="574">
        <v>6623.6009983403483</v>
      </c>
      <c r="E34" s="574">
        <v>17551.489993223717</v>
      </c>
      <c r="F34" s="574">
        <v>2441.2560297138598</v>
      </c>
      <c r="G34" s="574">
        <v>5338.4448358988438</v>
      </c>
      <c r="H34" s="574">
        <v>217900.58694145986</v>
      </c>
      <c r="I34" s="574">
        <v>2937.3885231679992</v>
      </c>
      <c r="J34" s="575">
        <v>220837.97546462785</v>
      </c>
      <c r="K34" s="576">
        <v>18.497625671950477</v>
      </c>
    </row>
    <row r="35" spans="2:11" x14ac:dyDescent="0.25">
      <c r="B35" s="577" t="s">
        <v>363</v>
      </c>
      <c r="C35" s="577"/>
      <c r="D35" s="577"/>
      <c r="E35" s="577"/>
      <c r="F35" s="577"/>
      <c r="G35" s="577"/>
      <c r="H35" s="577"/>
      <c r="I35" s="577"/>
      <c r="J35" s="577"/>
      <c r="K35" s="577"/>
    </row>
    <row r="36" spans="2:11" x14ac:dyDescent="0.25">
      <c r="B36" s="578"/>
      <c r="C36" s="293"/>
      <c r="D36" s="293"/>
      <c r="E36" s="293"/>
      <c r="F36" s="293"/>
      <c r="G36" s="293"/>
      <c r="H36" s="293"/>
      <c r="I36" s="293"/>
      <c r="J36" s="293"/>
      <c r="K36" s="293"/>
    </row>
  </sheetData>
  <mergeCells count="1">
    <mergeCell ref="C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B1" sqref="B1"/>
    </sheetView>
  </sheetViews>
  <sheetFormatPr defaultRowHeight="15" x14ac:dyDescent="0.25"/>
  <sheetData>
    <row r="1" spans="2:6" ht="15.75" x14ac:dyDescent="0.25">
      <c r="B1" s="1" t="s">
        <v>75</v>
      </c>
    </row>
    <row r="3" spans="2:6" ht="15.75" thickBot="1" x14ac:dyDescent="0.3">
      <c r="B3" s="74"/>
      <c r="C3" s="75"/>
      <c r="D3" s="75" t="s">
        <v>73</v>
      </c>
      <c r="E3" s="75" t="s">
        <v>74</v>
      </c>
      <c r="F3" s="76" t="s">
        <v>62</v>
      </c>
    </row>
    <row r="4" spans="2:6" ht="15.75" thickBot="1" x14ac:dyDescent="0.3">
      <c r="B4" s="1230" t="s">
        <v>60</v>
      </c>
      <c r="C4" s="77" t="s">
        <v>61</v>
      </c>
      <c r="D4" s="78" t="s">
        <v>4</v>
      </c>
      <c r="E4" s="78" t="s">
        <v>4</v>
      </c>
      <c r="F4" s="79" t="s">
        <v>4</v>
      </c>
    </row>
    <row r="5" spans="2:6" x14ac:dyDescent="0.25">
      <c r="B5" s="1231"/>
      <c r="C5" s="80">
        <v>1.1000000000000001</v>
      </c>
      <c r="D5" s="81">
        <v>13.718855736696401</v>
      </c>
      <c r="E5" s="81">
        <v>86.281144263303602</v>
      </c>
      <c r="F5" s="82">
        <v>100</v>
      </c>
    </row>
    <row r="6" spans="2:6" x14ac:dyDescent="0.25">
      <c r="B6" s="1231"/>
      <c r="C6" s="80">
        <v>1.2</v>
      </c>
      <c r="D6" s="81">
        <v>12.548262548262548</v>
      </c>
      <c r="E6" s="81">
        <v>87.451737451737458</v>
      </c>
      <c r="F6" s="82">
        <v>100</v>
      </c>
    </row>
    <row r="7" spans="2:6" x14ac:dyDescent="0.25">
      <c r="B7" s="1231"/>
      <c r="C7" s="80">
        <v>2.1</v>
      </c>
      <c r="D7" s="81">
        <v>35.701906412478337</v>
      </c>
      <c r="E7" s="81">
        <v>64.298093587521663</v>
      </c>
      <c r="F7" s="82">
        <v>100</v>
      </c>
    </row>
    <row r="8" spans="2:6" x14ac:dyDescent="0.25">
      <c r="B8" s="1231"/>
      <c r="C8" s="80">
        <v>2.2000000000000002</v>
      </c>
      <c r="D8" s="81">
        <v>71.428571428571431</v>
      </c>
      <c r="E8" s="81">
        <v>28.571428571428569</v>
      </c>
      <c r="F8" s="82">
        <v>100</v>
      </c>
    </row>
    <row r="9" spans="2:6" ht="15.75" thickBot="1" x14ac:dyDescent="0.3">
      <c r="B9" s="1231"/>
      <c r="C9" s="83" t="s">
        <v>13</v>
      </c>
      <c r="D9" s="81">
        <v>13.846153846153847</v>
      </c>
      <c r="E9" s="81">
        <v>86.15384615384616</v>
      </c>
      <c r="F9" s="82">
        <v>100</v>
      </c>
    </row>
    <row r="10" spans="2:6" x14ac:dyDescent="0.25">
      <c r="B10" s="1232"/>
      <c r="C10" s="84" t="s">
        <v>65</v>
      </c>
      <c r="D10" s="85">
        <v>21.575948123403418</v>
      </c>
      <c r="E10" s="85">
        <v>78.424051876596579</v>
      </c>
      <c r="F10" s="86">
        <v>100</v>
      </c>
    </row>
    <row r="11" spans="2:6" x14ac:dyDescent="0.25">
      <c r="B11" s="87" t="s">
        <v>66</v>
      </c>
      <c r="C11" s="88"/>
      <c r="D11" s="88">
        <v>72.307692307692307</v>
      </c>
      <c r="E11" s="88">
        <v>27.692307692307693</v>
      </c>
      <c r="F11" s="89">
        <v>100</v>
      </c>
    </row>
    <row r="12" spans="2:6" x14ac:dyDescent="0.25">
      <c r="B12" s="51" t="s">
        <v>71</v>
      </c>
      <c r="C12" s="29"/>
      <c r="D12" s="90"/>
      <c r="E12" s="90"/>
      <c r="F12" s="90"/>
    </row>
  </sheetData>
  <mergeCells count="1">
    <mergeCell ref="B4:B10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"/>
  <sheetViews>
    <sheetView workbookViewId="0">
      <selection activeCell="B1" sqref="B1"/>
    </sheetView>
  </sheetViews>
  <sheetFormatPr defaultRowHeight="15" x14ac:dyDescent="0.25"/>
  <cols>
    <col min="2" max="2" width="13.42578125" customWidth="1"/>
    <col min="3" max="3" width="15.85546875" customWidth="1"/>
  </cols>
  <sheetData>
    <row r="1" spans="2:4" ht="15.75" x14ac:dyDescent="0.25">
      <c r="B1" s="145" t="s">
        <v>366</v>
      </c>
    </row>
    <row r="2" spans="2:4" ht="15.75" thickBot="1" x14ac:dyDescent="0.3"/>
    <row r="3" spans="2:4" ht="15.75" thickBot="1" x14ac:dyDescent="0.3">
      <c r="B3" s="504" t="s">
        <v>61</v>
      </c>
      <c r="C3" s="477" t="s">
        <v>149</v>
      </c>
      <c r="D3" s="29"/>
    </row>
    <row r="4" spans="2:4" x14ac:dyDescent="0.25">
      <c r="B4" s="530">
        <v>1.1000000000000001</v>
      </c>
      <c r="C4" s="579">
        <v>0.24702106063816784</v>
      </c>
      <c r="D4" s="29"/>
    </row>
    <row r="5" spans="2:4" x14ac:dyDescent="0.25">
      <c r="B5" s="530">
        <v>1.2</v>
      </c>
      <c r="C5" s="579">
        <v>0.18924686855876349</v>
      </c>
      <c r="D5" s="29"/>
    </row>
    <row r="6" spans="2:4" x14ac:dyDescent="0.25">
      <c r="B6" s="530">
        <v>2.1</v>
      </c>
      <c r="C6" s="579">
        <v>0.17956861918740991</v>
      </c>
      <c r="D6" s="29"/>
    </row>
    <row r="7" spans="2:4" x14ac:dyDescent="0.25">
      <c r="B7" s="530">
        <v>2.2000000000000002</v>
      </c>
      <c r="C7" s="579">
        <v>0.2719877493510704</v>
      </c>
      <c r="D7" s="29"/>
    </row>
    <row r="8" spans="2:4" ht="15.75" thickBot="1" x14ac:dyDescent="0.3">
      <c r="B8" s="580" t="s">
        <v>13</v>
      </c>
      <c r="C8" s="582">
        <v>2.6504599470439416</v>
      </c>
      <c r="D8" s="29"/>
    </row>
    <row r="9" spans="2:4" ht="15.75" thickBot="1" x14ac:dyDescent="0.3">
      <c r="B9" s="583" t="s">
        <v>65</v>
      </c>
      <c r="C9" s="584">
        <v>0.25688920902792967</v>
      </c>
      <c r="D9" s="29"/>
    </row>
    <row r="10" spans="2:4" x14ac:dyDescent="0.25">
      <c r="B10" s="51" t="s">
        <v>365</v>
      </c>
      <c r="C10" s="51"/>
      <c r="D10" s="29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workbookViewId="0">
      <selection activeCell="B1" sqref="B1"/>
    </sheetView>
  </sheetViews>
  <sheetFormatPr defaultRowHeight="15" x14ac:dyDescent="0.25"/>
  <cols>
    <col min="2" max="2" width="27" customWidth="1"/>
    <col min="8" max="8" width="10.7109375" customWidth="1"/>
  </cols>
  <sheetData>
    <row r="1" spans="2:8" ht="15.75" x14ac:dyDescent="0.25">
      <c r="B1" s="1" t="s">
        <v>368</v>
      </c>
    </row>
    <row r="2" spans="2:8" ht="15.75" thickBot="1" x14ac:dyDescent="0.3"/>
    <row r="3" spans="2:8" ht="15.75" thickBot="1" x14ac:dyDescent="0.3">
      <c r="B3" s="585" t="s">
        <v>151</v>
      </c>
      <c r="C3" s="586">
        <v>1.1000000000000001</v>
      </c>
      <c r="D3" s="586">
        <v>1.2</v>
      </c>
      <c r="E3" s="586">
        <v>2.1</v>
      </c>
      <c r="F3" s="586">
        <v>2.2000000000000002</v>
      </c>
      <c r="G3" s="587" t="s">
        <v>13</v>
      </c>
      <c r="H3" s="588" t="s">
        <v>152</v>
      </c>
    </row>
    <row r="4" spans="2:8" x14ac:dyDescent="0.25">
      <c r="B4" s="589" t="s">
        <v>104</v>
      </c>
      <c r="C4" s="590">
        <v>3.3468082771565051E-2</v>
      </c>
      <c r="D4" s="590">
        <v>5.9676190440030502E-2</v>
      </c>
      <c r="E4" s="590">
        <v>3.53604142739831E-2</v>
      </c>
      <c r="F4" s="590">
        <v>0.11181547703723256</v>
      </c>
      <c r="G4" s="590">
        <v>0.12106663099820796</v>
      </c>
      <c r="H4" s="591">
        <v>3.6209887304739063E-2</v>
      </c>
    </row>
    <row r="5" spans="2:8" x14ac:dyDescent="0.25">
      <c r="B5" s="589" t="s">
        <v>105</v>
      </c>
      <c r="C5" s="590">
        <v>3.7834695490220414E-2</v>
      </c>
      <c r="D5" s="590">
        <v>0</v>
      </c>
      <c r="E5" s="590">
        <v>9.3122813462590187E-2</v>
      </c>
      <c r="F5" s="590">
        <v>0.13345492238040743</v>
      </c>
      <c r="G5" s="590">
        <v>0</v>
      </c>
      <c r="H5" s="591">
        <v>7.210666406729617E-2</v>
      </c>
    </row>
    <row r="6" spans="2:8" x14ac:dyDescent="0.25">
      <c r="B6" s="589" t="s">
        <v>106</v>
      </c>
      <c r="C6" s="590">
        <v>8.2587906107520953E-2</v>
      </c>
      <c r="D6" s="590">
        <v>0</v>
      </c>
      <c r="E6" s="590">
        <v>8.0006651766299758E-2</v>
      </c>
      <c r="F6" s="590">
        <v>7.2883654261533565E-2</v>
      </c>
      <c r="G6" s="590">
        <v>0.47781369721597444</v>
      </c>
      <c r="H6" s="591">
        <v>8.5859580341980851E-2</v>
      </c>
    </row>
    <row r="7" spans="2:8" x14ac:dyDescent="0.25">
      <c r="B7" s="589" t="s">
        <v>107</v>
      </c>
      <c r="C7" s="590">
        <v>7.5709569644481861E-2</v>
      </c>
      <c r="D7" s="590">
        <v>9.6211942876207421E-2</v>
      </c>
      <c r="E7" s="590">
        <v>0</v>
      </c>
      <c r="F7" s="590">
        <v>0</v>
      </c>
      <c r="G7" s="590">
        <v>0</v>
      </c>
      <c r="H7" s="591">
        <v>7.8644651661188128E-2</v>
      </c>
    </row>
    <row r="8" spans="2:8" x14ac:dyDescent="0.25">
      <c r="B8" s="589" t="s">
        <v>132</v>
      </c>
      <c r="C8" s="590">
        <v>5.0314420834183693E-2</v>
      </c>
      <c r="D8" s="590">
        <v>0</v>
      </c>
      <c r="E8" s="590">
        <v>0</v>
      </c>
      <c r="F8" s="590">
        <v>0</v>
      </c>
      <c r="G8" s="590">
        <v>0</v>
      </c>
      <c r="H8" s="591">
        <v>5.0314420834183693E-2</v>
      </c>
    </row>
    <row r="9" spans="2:8" x14ac:dyDescent="0.25">
      <c r="B9" s="589" t="s">
        <v>108</v>
      </c>
      <c r="C9" s="590">
        <v>6.7798874644602214E-2</v>
      </c>
      <c r="D9" s="590">
        <v>1.9449661858379839E-2</v>
      </c>
      <c r="E9" s="590">
        <v>9.8447988497585487E-2</v>
      </c>
      <c r="F9" s="590">
        <v>7.564383106355016E-2</v>
      </c>
      <c r="G9" s="590">
        <v>0.31717022903491998</v>
      </c>
      <c r="H9" s="591">
        <v>7.2126669598580023E-2</v>
      </c>
    </row>
    <row r="10" spans="2:8" x14ac:dyDescent="0.25">
      <c r="B10" s="589" t="s">
        <v>109</v>
      </c>
      <c r="C10" s="590">
        <v>5.1296541689514724E-2</v>
      </c>
      <c r="D10" s="590">
        <v>4.9131752518145735E-2</v>
      </c>
      <c r="E10" s="590">
        <v>3.0924516256316037E-2</v>
      </c>
      <c r="F10" s="590">
        <v>4.2455578984047934E-2</v>
      </c>
      <c r="G10" s="590">
        <v>0.14991410821676254</v>
      </c>
      <c r="H10" s="591">
        <v>5.0324160719846904E-2</v>
      </c>
    </row>
    <row r="11" spans="2:8" x14ac:dyDescent="0.25">
      <c r="B11" s="589" t="s">
        <v>110</v>
      </c>
      <c r="C11" s="590">
        <v>2.4120470952568782E-2</v>
      </c>
      <c r="D11" s="590">
        <v>5.8582682013980342E-2</v>
      </c>
      <c r="E11" s="590">
        <v>2.1695358399301767E-2</v>
      </c>
      <c r="F11" s="590">
        <v>3.043749793432653E-2</v>
      </c>
      <c r="G11" s="590">
        <v>0.13028127772178358</v>
      </c>
      <c r="H11" s="591">
        <v>2.6120536286400712E-2</v>
      </c>
    </row>
    <row r="12" spans="2:8" x14ac:dyDescent="0.25">
      <c r="B12" s="589" t="s">
        <v>111</v>
      </c>
      <c r="C12" s="590">
        <v>9.5778355327608977E-2</v>
      </c>
      <c r="D12" s="590">
        <v>5.0206464981394153E-2</v>
      </c>
      <c r="E12" s="590">
        <v>5.7736722015517973E-2</v>
      </c>
      <c r="F12" s="590">
        <v>5.7211566122018484E-2</v>
      </c>
      <c r="G12" s="590">
        <v>0.45863690026151188</v>
      </c>
      <c r="H12" s="591">
        <v>9.6514089894761415E-2</v>
      </c>
    </row>
    <row r="13" spans="2:8" x14ac:dyDescent="0.25">
      <c r="B13" s="589" t="s">
        <v>112</v>
      </c>
      <c r="C13" s="590">
        <v>5.4099769946468E-2</v>
      </c>
      <c r="D13" s="590">
        <v>0.14108533023724137</v>
      </c>
      <c r="E13" s="590">
        <v>0.106703511718126</v>
      </c>
      <c r="F13" s="590">
        <v>4.6045062927684441E-2</v>
      </c>
      <c r="G13" s="590">
        <v>8.5902434554187931E-2</v>
      </c>
      <c r="H13" s="591">
        <v>7.2229181186113753E-2</v>
      </c>
    </row>
    <row r="14" spans="2:8" x14ac:dyDescent="0.25">
      <c r="B14" s="589" t="s">
        <v>113</v>
      </c>
      <c r="C14" s="590">
        <v>3.1052387852327855E-2</v>
      </c>
      <c r="D14" s="590">
        <v>4.9900306579416041E-2</v>
      </c>
      <c r="E14" s="590">
        <v>2.989505023948285E-2</v>
      </c>
      <c r="F14" s="590">
        <v>3.5116833712441245E-2</v>
      </c>
      <c r="G14" s="590">
        <v>7.1214791688059151E-2</v>
      </c>
      <c r="H14" s="591">
        <v>3.1147649692965011E-2</v>
      </c>
    </row>
    <row r="15" spans="2:8" x14ac:dyDescent="0.25">
      <c r="B15" s="589" t="s">
        <v>114</v>
      </c>
      <c r="C15" s="590">
        <v>1.5549669843440982E-2</v>
      </c>
      <c r="D15" s="590">
        <v>0</v>
      </c>
      <c r="E15" s="590">
        <v>9.8463851027190685E-3</v>
      </c>
      <c r="F15" s="590">
        <v>0</v>
      </c>
      <c r="G15" s="590">
        <v>1.6616691136732697E-2</v>
      </c>
      <c r="H15" s="591">
        <v>1.5498072933943032E-2</v>
      </c>
    </row>
    <row r="16" spans="2:8" x14ac:dyDescent="0.25">
      <c r="B16" s="589" t="s">
        <v>153</v>
      </c>
      <c r="C16" s="590">
        <v>1.9471238176149087E-2</v>
      </c>
      <c r="D16" s="590">
        <v>1.2538418485074426E-2</v>
      </c>
      <c r="E16" s="590">
        <v>1.0895188994944099E-2</v>
      </c>
      <c r="F16" s="590">
        <v>1.220297044242865E-2</v>
      </c>
      <c r="G16" s="590">
        <v>6.9716534223407511E-2</v>
      </c>
      <c r="H16" s="591">
        <v>1.8843035800242866E-2</v>
      </c>
    </row>
    <row r="17" spans="2:8" x14ac:dyDescent="0.25">
      <c r="B17" s="589" t="s">
        <v>154</v>
      </c>
      <c r="C17" s="590">
        <v>3.6355150076289207E-2</v>
      </c>
      <c r="D17" s="590">
        <v>3.654900100082159E-2</v>
      </c>
      <c r="E17" s="590">
        <v>4.6722279464806969E-2</v>
      </c>
      <c r="F17" s="590">
        <v>2.1647847834087554E-2</v>
      </c>
      <c r="G17" s="590">
        <v>0.15574412047863007</v>
      </c>
      <c r="H17" s="591">
        <v>3.7309836354282207E-2</v>
      </c>
    </row>
    <row r="18" spans="2:8" x14ac:dyDescent="0.25">
      <c r="B18" s="589" t="s">
        <v>155</v>
      </c>
      <c r="C18" s="590">
        <v>1.695756059106953E-2</v>
      </c>
      <c r="D18" s="590">
        <v>2.9195999209020686E-2</v>
      </c>
      <c r="E18" s="590">
        <v>1.85408731792529E-2</v>
      </c>
      <c r="F18" s="590">
        <v>3.6154344001261045E-2</v>
      </c>
      <c r="G18" s="590">
        <v>2.3759625386446714E-2</v>
      </c>
      <c r="H18" s="591">
        <v>1.7952677513764531E-2</v>
      </c>
    </row>
    <row r="19" spans="2:8" x14ac:dyDescent="0.25">
      <c r="B19" s="589" t="s">
        <v>156</v>
      </c>
      <c r="C19" s="590">
        <v>2.433941513299942E-2</v>
      </c>
      <c r="D19" s="590">
        <v>2.7219428587704896E-2</v>
      </c>
      <c r="E19" s="590">
        <v>0</v>
      </c>
      <c r="F19" s="590">
        <v>7.5137540698051453E-3</v>
      </c>
      <c r="G19" s="590">
        <v>0</v>
      </c>
      <c r="H19" s="591">
        <v>2.5034325703211412E-2</v>
      </c>
    </row>
    <row r="20" spans="2:8" x14ac:dyDescent="0.25">
      <c r="B20" s="589" t="s">
        <v>157</v>
      </c>
      <c r="C20" s="590">
        <v>2.4682055810920984E-2</v>
      </c>
      <c r="D20" s="590">
        <v>6.3385244546774425E-2</v>
      </c>
      <c r="E20" s="590">
        <v>2.8994802195070817E-2</v>
      </c>
      <c r="F20" s="590">
        <v>3.4767306254555783E-3</v>
      </c>
      <c r="G20" s="590">
        <v>0</v>
      </c>
      <c r="H20" s="591">
        <v>2.9393942259365338E-2</v>
      </c>
    </row>
    <row r="21" spans="2:8" x14ac:dyDescent="0.25">
      <c r="B21" s="589" t="s">
        <v>158</v>
      </c>
      <c r="C21" s="590">
        <v>1.8736306552750031E-2</v>
      </c>
      <c r="D21" s="590">
        <v>6.1391469067893924E-2</v>
      </c>
      <c r="E21" s="590">
        <v>2.2504269954209264E-2</v>
      </c>
      <c r="F21" s="590">
        <v>5.2672567253466696E-3</v>
      </c>
      <c r="G21" s="590">
        <v>0</v>
      </c>
      <c r="H21" s="591">
        <v>2.3064237293729844E-2</v>
      </c>
    </row>
    <row r="22" spans="2:8" x14ac:dyDescent="0.25">
      <c r="B22" s="589" t="s">
        <v>159</v>
      </c>
      <c r="C22" s="590">
        <v>1.6353959248656152E-2</v>
      </c>
      <c r="D22" s="590">
        <v>3.7974648177623749E-2</v>
      </c>
      <c r="E22" s="590">
        <v>1.7582589639123535E-2</v>
      </c>
      <c r="F22" s="590">
        <v>2.862782746420375E-2</v>
      </c>
      <c r="G22" s="590">
        <v>1.1375098722055554E-2</v>
      </c>
      <c r="H22" s="591">
        <v>1.6593144578900848E-2</v>
      </c>
    </row>
    <row r="23" spans="2:8" x14ac:dyDescent="0.25">
      <c r="B23" s="589" t="s">
        <v>160</v>
      </c>
      <c r="C23" s="590">
        <v>3.1950529664754868E-2</v>
      </c>
      <c r="D23" s="590">
        <v>9.4311265274882317E-3</v>
      </c>
      <c r="E23" s="590">
        <v>0</v>
      </c>
      <c r="F23" s="590">
        <v>0</v>
      </c>
      <c r="G23" s="590">
        <v>0</v>
      </c>
      <c r="H23" s="591">
        <v>2.7690136399131843E-2</v>
      </c>
    </row>
    <row r="24" spans="2:8" x14ac:dyDescent="0.25">
      <c r="B24" s="589" t="s">
        <v>161</v>
      </c>
      <c r="C24" s="590">
        <v>5.2303330157883465E-3</v>
      </c>
      <c r="D24" s="590">
        <v>0</v>
      </c>
      <c r="E24" s="590">
        <v>0</v>
      </c>
      <c r="F24" s="590">
        <v>0</v>
      </c>
      <c r="G24" s="590">
        <v>0</v>
      </c>
      <c r="H24" s="591">
        <v>5.2303330157883465E-3</v>
      </c>
    </row>
    <row r="25" spans="2:8" x14ac:dyDescent="0.25">
      <c r="B25" s="589" t="s">
        <v>116</v>
      </c>
      <c r="C25" s="590">
        <v>8.8535284525844263E-2</v>
      </c>
      <c r="D25" s="590">
        <v>3.6050884948613554E-2</v>
      </c>
      <c r="E25" s="590">
        <v>0.10534970987203487</v>
      </c>
      <c r="F25" s="590">
        <v>0.11896910287517433</v>
      </c>
      <c r="G25" s="590">
        <v>0.30808766194982679</v>
      </c>
      <c r="H25" s="591">
        <v>9.056357710619059E-2</v>
      </c>
    </row>
    <row r="26" spans="2:8" x14ac:dyDescent="0.25">
      <c r="B26" s="589" t="s">
        <v>124</v>
      </c>
      <c r="C26" s="590">
        <v>7.3188457602328505E-2</v>
      </c>
      <c r="D26" s="590">
        <v>0</v>
      </c>
      <c r="E26" s="590">
        <v>5.9818182011076693E-2</v>
      </c>
      <c r="F26" s="590">
        <v>9.9661253794858407E-2</v>
      </c>
      <c r="G26" s="590">
        <v>0.13542023063232395</v>
      </c>
      <c r="H26" s="591">
        <v>7.3051234811820118E-2</v>
      </c>
    </row>
    <row r="27" spans="2:8" x14ac:dyDescent="0.25">
      <c r="B27" s="589" t="s">
        <v>118</v>
      </c>
      <c r="C27" s="590">
        <v>0.10255095723005565</v>
      </c>
      <c r="D27" s="590">
        <v>6.2403291572991293E-2</v>
      </c>
      <c r="E27" s="590">
        <v>8.1993918173579192E-2</v>
      </c>
      <c r="F27" s="590">
        <v>5.8751602086704234E-2</v>
      </c>
      <c r="G27" s="590">
        <v>0.18788533061093021</v>
      </c>
      <c r="H27" s="591">
        <v>0.10236484065818481</v>
      </c>
    </row>
    <row r="28" spans="2:8" x14ac:dyDescent="0.25">
      <c r="B28" s="589" t="s">
        <v>163</v>
      </c>
      <c r="C28" s="590">
        <v>9.3577914538148455E-2</v>
      </c>
      <c r="D28" s="590">
        <v>0</v>
      </c>
      <c r="E28" s="590">
        <v>0</v>
      </c>
      <c r="F28" s="590">
        <v>3.4365586936473846E-2</v>
      </c>
      <c r="G28" s="590">
        <v>2.5836929678916931E-2</v>
      </c>
      <c r="H28" s="591">
        <v>9.3350961442401556E-2</v>
      </c>
    </row>
    <row r="29" spans="2:8" x14ac:dyDescent="0.25">
      <c r="B29" s="589" t="s">
        <v>164</v>
      </c>
      <c r="C29" s="590">
        <v>3.854337034613959E-2</v>
      </c>
      <c r="D29" s="590">
        <v>3.5484331077896059E-2</v>
      </c>
      <c r="E29" s="590">
        <v>0</v>
      </c>
      <c r="F29" s="590">
        <v>0</v>
      </c>
      <c r="G29" s="590">
        <v>0</v>
      </c>
      <c r="H29" s="591">
        <v>3.8503120224486521E-2</v>
      </c>
    </row>
    <row r="30" spans="2:8" x14ac:dyDescent="0.25">
      <c r="B30" s="589" t="s">
        <v>165</v>
      </c>
      <c r="C30" s="590">
        <v>4.2608731181540183E-2</v>
      </c>
      <c r="D30" s="590">
        <v>3.3834867179393768E-2</v>
      </c>
      <c r="E30" s="590">
        <v>8.3230136428028345E-2</v>
      </c>
      <c r="F30" s="590">
        <v>0</v>
      </c>
      <c r="G30" s="590">
        <v>0</v>
      </c>
      <c r="H30" s="591">
        <v>4.3248470567717009E-2</v>
      </c>
    </row>
    <row r="31" spans="2:8" x14ac:dyDescent="0.25">
      <c r="B31" s="589" t="s">
        <v>166</v>
      </c>
      <c r="C31" s="590">
        <v>0</v>
      </c>
      <c r="D31" s="590">
        <v>0</v>
      </c>
      <c r="E31" s="590">
        <v>1.9556229934096336E-2</v>
      </c>
      <c r="F31" s="590">
        <v>0</v>
      </c>
      <c r="G31" s="590">
        <v>0</v>
      </c>
      <c r="H31" s="591">
        <v>1.9556229934096336E-2</v>
      </c>
    </row>
    <row r="32" spans="2:8" x14ac:dyDescent="0.25">
      <c r="B32" s="589" t="s">
        <v>119</v>
      </c>
      <c r="C32" s="590">
        <v>3.4152230297527973E-2</v>
      </c>
      <c r="D32" s="590">
        <v>0</v>
      </c>
      <c r="E32" s="590">
        <v>5.934195861267641E-2</v>
      </c>
      <c r="F32" s="590">
        <v>0.10456349206665022</v>
      </c>
      <c r="G32" s="590">
        <v>3.4433137310302948</v>
      </c>
      <c r="H32" s="591">
        <v>4.0550789753610414E-2</v>
      </c>
    </row>
    <row r="33" spans="2:8" x14ac:dyDescent="0.25">
      <c r="B33" s="589" t="s">
        <v>120</v>
      </c>
      <c r="C33" s="590">
        <v>4.680131821318595E-2</v>
      </c>
      <c r="D33" s="590">
        <v>0</v>
      </c>
      <c r="E33" s="590">
        <v>4.5907364180311556E-2</v>
      </c>
      <c r="F33" s="590">
        <v>3.8305005191692283E-2</v>
      </c>
      <c r="G33" s="590">
        <v>0.12330269844017247</v>
      </c>
      <c r="H33" s="591">
        <v>4.7545714124298179E-2</v>
      </c>
    </row>
    <row r="34" spans="2:8" x14ac:dyDescent="0.25">
      <c r="B34" s="589" t="s">
        <v>167</v>
      </c>
      <c r="C34" s="590">
        <v>1.2780627810169141E-2</v>
      </c>
      <c r="D34" s="590">
        <v>0</v>
      </c>
      <c r="E34" s="590">
        <v>2.3326983023434878E-2</v>
      </c>
      <c r="F34" s="590">
        <v>4.7886287793517113E-3</v>
      </c>
      <c r="G34" s="590">
        <v>4.5571820810437202E-3</v>
      </c>
      <c r="H34" s="591">
        <v>1.3092311957697746E-2</v>
      </c>
    </row>
    <row r="35" spans="2:8" x14ac:dyDescent="0.25">
      <c r="B35" s="589" t="s">
        <v>168</v>
      </c>
      <c r="C35" s="590">
        <v>6.0726046789915507E-2</v>
      </c>
      <c r="D35" s="590">
        <v>0</v>
      </c>
      <c r="E35" s="590">
        <v>2.0761863794177771E-2</v>
      </c>
      <c r="F35" s="590">
        <v>2.6091719201455515E-2</v>
      </c>
      <c r="G35" s="590">
        <v>4.5829238370060921E-2</v>
      </c>
      <c r="H35" s="591">
        <v>6.0654226981773175E-2</v>
      </c>
    </row>
    <row r="36" spans="2:8" x14ac:dyDescent="0.25">
      <c r="B36" s="589" t="s">
        <v>169</v>
      </c>
      <c r="C36" s="590">
        <v>0</v>
      </c>
      <c r="D36" s="590">
        <v>6.2807861312413241E-2</v>
      </c>
      <c r="E36" s="590">
        <v>0</v>
      </c>
      <c r="F36" s="590">
        <v>0</v>
      </c>
      <c r="G36" s="590">
        <v>0</v>
      </c>
      <c r="H36" s="591">
        <v>6.2807861312413241E-2</v>
      </c>
    </row>
    <row r="37" spans="2:8" x14ac:dyDescent="0.25">
      <c r="B37" s="589" t="s">
        <v>170</v>
      </c>
      <c r="C37" s="590">
        <v>7.3868349194526672E-2</v>
      </c>
      <c r="D37" s="590">
        <v>0</v>
      </c>
      <c r="E37" s="590">
        <v>0.18603482842445374</v>
      </c>
      <c r="F37" s="590">
        <v>0</v>
      </c>
      <c r="G37" s="590">
        <v>1.4220814220607281E-2</v>
      </c>
      <c r="H37" s="591">
        <v>9.4981436039060299E-2</v>
      </c>
    </row>
    <row r="38" spans="2:8" x14ac:dyDescent="0.25">
      <c r="B38" s="589" t="s">
        <v>171</v>
      </c>
      <c r="C38" s="590">
        <v>5.3503911662119215E-2</v>
      </c>
      <c r="D38" s="590">
        <v>1.2063274810583714E-2</v>
      </c>
      <c r="E38" s="590">
        <v>1.5680644079111516E-2</v>
      </c>
      <c r="F38" s="590">
        <v>4.8864551587030292E-2</v>
      </c>
      <c r="G38" s="590">
        <v>0</v>
      </c>
      <c r="H38" s="591">
        <v>5.0287753689131194E-2</v>
      </c>
    </row>
    <row r="39" spans="2:8" x14ac:dyDescent="0.25">
      <c r="B39" s="589" t="s">
        <v>203</v>
      </c>
      <c r="C39" s="590">
        <v>2.1444938145577908E-2</v>
      </c>
      <c r="D39" s="590">
        <v>0</v>
      </c>
      <c r="E39" s="590">
        <v>7.4441969394683838E-2</v>
      </c>
      <c r="F39" s="590">
        <v>1.2098830193281174E-3</v>
      </c>
      <c r="G39" s="590">
        <v>0</v>
      </c>
      <c r="H39" s="591">
        <v>2.8006046323810069E-2</v>
      </c>
    </row>
    <row r="40" spans="2:8" x14ac:dyDescent="0.25">
      <c r="B40" s="589" t="s">
        <v>172</v>
      </c>
      <c r="C40" s="590">
        <v>2.1957602788840069</v>
      </c>
      <c r="D40" s="590">
        <v>1.5455474257469177</v>
      </c>
      <c r="E40" s="590">
        <v>1.6852370512616985</v>
      </c>
      <c r="F40" s="590">
        <v>1.3478175103664398</v>
      </c>
      <c r="G40" s="590">
        <v>8.6405358619189681</v>
      </c>
      <c r="H40" s="591">
        <v>3.1992885233376458</v>
      </c>
    </row>
    <row r="41" spans="2:8" x14ac:dyDescent="0.25">
      <c r="B41" s="589" t="s">
        <v>147</v>
      </c>
      <c r="C41" s="590">
        <v>0.10277790245783452</v>
      </c>
      <c r="D41" s="590">
        <v>0.11953261445234106</v>
      </c>
      <c r="E41" s="590">
        <v>8.4666762141838922E-2</v>
      </c>
      <c r="F41" s="590">
        <v>0.12872088734587897</v>
      </c>
      <c r="G41" s="590">
        <v>1.0218449512127938</v>
      </c>
      <c r="H41" s="591">
        <v>0.10395508107414653</v>
      </c>
    </row>
    <row r="42" spans="2:8" ht="15.75" thickBot="1" x14ac:dyDescent="0.3">
      <c r="B42" s="581" t="s">
        <v>367</v>
      </c>
      <c r="C42" s="592">
        <v>0.12400411081053753</v>
      </c>
      <c r="D42" s="592">
        <v>9.4195650937247105E-2</v>
      </c>
      <c r="E42" s="592">
        <v>0.88520614059413205</v>
      </c>
      <c r="F42" s="592">
        <v>1.4534007796356754</v>
      </c>
      <c r="G42" s="592">
        <v>2.9091708280114474</v>
      </c>
      <c r="H42" s="593">
        <v>0.14982742075955438</v>
      </c>
    </row>
    <row r="43" spans="2:8" x14ac:dyDescent="0.25">
      <c r="B43" s="594" t="s">
        <v>363</v>
      </c>
      <c r="C43" s="595"/>
      <c r="D43" s="595"/>
      <c r="E43" s="595"/>
      <c r="F43" s="595"/>
      <c r="G43" s="595"/>
      <c r="H43" s="59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opLeftCell="A22" workbookViewId="0">
      <selection activeCell="B1" sqref="B1"/>
    </sheetView>
  </sheetViews>
  <sheetFormatPr defaultRowHeight="15" x14ac:dyDescent="0.25"/>
  <cols>
    <col min="3" max="3" width="14.5703125" customWidth="1"/>
    <col min="6" max="6" width="13.42578125" customWidth="1"/>
  </cols>
  <sheetData>
    <row r="1" spans="2:6" ht="15.75" x14ac:dyDescent="0.25">
      <c r="B1" s="145" t="s">
        <v>370</v>
      </c>
    </row>
    <row r="3" spans="2:6" ht="15.75" thickBot="1" x14ac:dyDescent="0.3">
      <c r="B3" s="204" t="s">
        <v>176</v>
      </c>
      <c r="C3" s="596" t="s">
        <v>152</v>
      </c>
      <c r="D3" s="211"/>
      <c r="E3" s="204" t="s">
        <v>176</v>
      </c>
      <c r="F3" s="596" t="s">
        <v>152</v>
      </c>
    </row>
    <row r="4" spans="2:6" x14ac:dyDescent="0.25">
      <c r="B4" s="207" t="s">
        <v>104</v>
      </c>
      <c r="C4" s="597">
        <v>3.9707992030381223</v>
      </c>
      <c r="D4" s="211"/>
      <c r="E4" s="207" t="s">
        <v>207</v>
      </c>
      <c r="F4" s="597">
        <v>0.21644650937499998</v>
      </c>
    </row>
    <row r="5" spans="2:6" x14ac:dyDescent="0.25">
      <c r="B5" s="207" t="s">
        <v>105</v>
      </c>
      <c r="C5" s="597">
        <v>110.67624694909192</v>
      </c>
      <c r="D5" s="211"/>
      <c r="E5" s="207" t="s">
        <v>177</v>
      </c>
      <c r="F5" s="597">
        <v>0.33151987456386367</v>
      </c>
    </row>
    <row r="6" spans="2:6" x14ac:dyDescent="0.25">
      <c r="B6" s="207" t="s">
        <v>106</v>
      </c>
      <c r="C6" s="597">
        <v>3.2781206754832408</v>
      </c>
      <c r="D6" s="211"/>
      <c r="E6" s="207" t="s">
        <v>335</v>
      </c>
      <c r="F6" s="597">
        <v>0.27423301673295453</v>
      </c>
    </row>
    <row r="7" spans="2:6" x14ac:dyDescent="0.25">
      <c r="B7" s="207" t="s">
        <v>107</v>
      </c>
      <c r="C7" s="597">
        <v>6.7257593013804202</v>
      </c>
      <c r="D7" s="211"/>
      <c r="E7" s="207" t="s">
        <v>178</v>
      </c>
      <c r="F7" s="597">
        <v>5.4205756600000008</v>
      </c>
    </row>
    <row r="8" spans="2:6" x14ac:dyDescent="0.25">
      <c r="B8" s="207" t="s">
        <v>108</v>
      </c>
      <c r="C8" s="597">
        <v>11.167307246628441</v>
      </c>
      <c r="D8" s="211"/>
      <c r="E8" s="207" t="s">
        <v>179</v>
      </c>
      <c r="F8" s="597">
        <v>0.46843897566666665</v>
      </c>
    </row>
    <row r="9" spans="2:6" x14ac:dyDescent="0.25">
      <c r="B9" s="207" t="s">
        <v>109</v>
      </c>
      <c r="C9" s="597">
        <v>2.8370706562849199</v>
      </c>
      <c r="D9" s="211"/>
      <c r="E9" s="207" t="s">
        <v>180</v>
      </c>
      <c r="F9" s="597">
        <v>2.3421485095714289</v>
      </c>
    </row>
    <row r="10" spans="2:6" x14ac:dyDescent="0.25">
      <c r="B10" s="207" t="s">
        <v>110</v>
      </c>
      <c r="C10" s="597">
        <v>3.8659840475528773</v>
      </c>
      <c r="D10" s="211"/>
      <c r="E10" s="207" t="s">
        <v>181</v>
      </c>
      <c r="F10" s="597">
        <v>6.5728869410570434</v>
      </c>
    </row>
    <row r="11" spans="2:6" x14ac:dyDescent="0.25">
      <c r="B11" s="207" t="s">
        <v>111</v>
      </c>
      <c r="C11" s="597">
        <v>1.6544766383631559</v>
      </c>
      <c r="D11" s="211"/>
      <c r="E11" s="207" t="s">
        <v>182</v>
      </c>
      <c r="F11" s="597">
        <v>3.1879671851524303</v>
      </c>
    </row>
    <row r="12" spans="2:6" x14ac:dyDescent="0.25">
      <c r="B12" s="207" t="s">
        <v>112</v>
      </c>
      <c r="C12" s="597">
        <v>3.1874776478026523</v>
      </c>
      <c r="D12" s="211"/>
      <c r="E12" s="207" t="s">
        <v>183</v>
      </c>
      <c r="F12" s="597">
        <v>10.940215545999999</v>
      </c>
    </row>
    <row r="13" spans="2:6" x14ac:dyDescent="0.25">
      <c r="B13" s="207" t="s">
        <v>113</v>
      </c>
      <c r="C13" s="597">
        <v>3.4078725943085453</v>
      </c>
      <c r="D13" s="211"/>
      <c r="E13" s="207" t="s">
        <v>184</v>
      </c>
      <c r="F13" s="597">
        <v>1.9560297677241218</v>
      </c>
    </row>
    <row r="14" spans="2:6" x14ac:dyDescent="0.25">
      <c r="B14" s="207" t="s">
        <v>154</v>
      </c>
      <c r="C14" s="597">
        <v>7.4691120189147044</v>
      </c>
      <c r="D14" s="211"/>
      <c r="E14" s="207" t="s">
        <v>185</v>
      </c>
      <c r="F14" s="597">
        <v>1.128792322</v>
      </c>
    </row>
    <row r="15" spans="2:6" x14ac:dyDescent="0.25">
      <c r="B15" s="207" t="s">
        <v>155</v>
      </c>
      <c r="C15" s="597">
        <v>8.6976959607203508</v>
      </c>
      <c r="D15" s="211"/>
      <c r="E15" s="207" t="s">
        <v>186</v>
      </c>
      <c r="F15" s="597">
        <v>2.4720332799166664</v>
      </c>
    </row>
    <row r="16" spans="2:6" x14ac:dyDescent="0.25">
      <c r="B16" s="207" t="s">
        <v>156</v>
      </c>
      <c r="C16" s="597">
        <v>2.8775678909090913E-2</v>
      </c>
      <c r="D16" s="211"/>
      <c r="E16" s="207" t="s">
        <v>187</v>
      </c>
      <c r="F16" s="597">
        <v>0.78190688515706697</v>
      </c>
    </row>
    <row r="17" spans="2:6" x14ac:dyDescent="0.25">
      <c r="B17" s="207" t="s">
        <v>157</v>
      </c>
      <c r="C17" s="597">
        <v>0.62401800572222221</v>
      </c>
      <c r="D17" s="211"/>
      <c r="E17" s="207" t="s">
        <v>188</v>
      </c>
      <c r="F17" s="597">
        <v>0.83781524187856904</v>
      </c>
    </row>
    <row r="18" spans="2:6" x14ac:dyDescent="0.25">
      <c r="B18" s="207" t="s">
        <v>158</v>
      </c>
      <c r="C18" s="597">
        <v>6.1226774699596822</v>
      </c>
      <c r="D18" s="211"/>
      <c r="E18" s="207" t="s">
        <v>189</v>
      </c>
      <c r="F18" s="597">
        <v>0.18221145306037151</v>
      </c>
    </row>
    <row r="19" spans="2:6" x14ac:dyDescent="0.25">
      <c r="B19" s="207" t="s">
        <v>159</v>
      </c>
      <c r="C19" s="597">
        <v>3.6196306941399792</v>
      </c>
      <c r="D19" s="211"/>
      <c r="E19" s="207" t="s">
        <v>190</v>
      </c>
      <c r="F19" s="597">
        <v>0.53289303206699346</v>
      </c>
    </row>
    <row r="20" spans="2:6" x14ac:dyDescent="0.25">
      <c r="B20" s="207" t="s">
        <v>116</v>
      </c>
      <c r="C20" s="597">
        <v>1.4627084889846589</v>
      </c>
      <c r="D20" s="211"/>
      <c r="E20" s="207" t="s">
        <v>191</v>
      </c>
      <c r="F20" s="597">
        <v>4.3646742726666661</v>
      </c>
    </row>
    <row r="21" spans="2:6" x14ac:dyDescent="0.25">
      <c r="B21" s="207" t="s">
        <v>124</v>
      </c>
      <c r="C21" s="597">
        <v>0.95169491114723992</v>
      </c>
      <c r="D21" s="211"/>
      <c r="E21" s="207" t="s">
        <v>192</v>
      </c>
      <c r="F21" s="597">
        <v>3.0191909208124996</v>
      </c>
    </row>
    <row r="22" spans="2:6" x14ac:dyDescent="0.25">
      <c r="B22" s="207" t="s">
        <v>118</v>
      </c>
      <c r="C22" s="597">
        <v>1.8875103543717962</v>
      </c>
      <c r="D22" s="211"/>
      <c r="E22" s="207" t="s">
        <v>196</v>
      </c>
      <c r="F22" s="597">
        <v>94.767824141000006</v>
      </c>
    </row>
    <row r="23" spans="2:6" x14ac:dyDescent="0.25">
      <c r="B23" s="207" t="s">
        <v>163</v>
      </c>
      <c r="C23" s="597">
        <v>3.4855594548250761</v>
      </c>
      <c r="D23" s="211"/>
      <c r="E23" s="207" t="s">
        <v>369</v>
      </c>
      <c r="F23" s="597">
        <v>1.3853457490000001</v>
      </c>
    </row>
    <row r="24" spans="2:6" x14ac:dyDescent="0.25">
      <c r="B24" s="207" t="s">
        <v>164</v>
      </c>
      <c r="C24" s="597">
        <v>4.5432523336468531</v>
      </c>
      <c r="D24" s="211"/>
      <c r="E24" s="207" t="s">
        <v>197</v>
      </c>
      <c r="F24" s="597">
        <v>6.5713858999999999E-2</v>
      </c>
    </row>
    <row r="25" spans="2:6" x14ac:dyDescent="0.25">
      <c r="B25" s="207" t="s">
        <v>165</v>
      </c>
      <c r="C25" s="597">
        <v>0.9058444618917072</v>
      </c>
      <c r="D25" s="211"/>
      <c r="E25" s="207" t="s">
        <v>198</v>
      </c>
      <c r="F25" s="597">
        <v>48.842322570999997</v>
      </c>
    </row>
    <row r="26" spans="2:6" x14ac:dyDescent="0.25">
      <c r="B26" s="207" t="s">
        <v>166</v>
      </c>
      <c r="C26" s="597">
        <v>2.4280442616947364</v>
      </c>
      <c r="D26" s="211"/>
      <c r="E26" s="207" t="s">
        <v>199</v>
      </c>
      <c r="F26" s="597">
        <v>2.165185846</v>
      </c>
    </row>
    <row r="27" spans="2:6" x14ac:dyDescent="0.25">
      <c r="B27" s="207" t="s">
        <v>119</v>
      </c>
      <c r="C27" s="597">
        <v>23.538014600449085</v>
      </c>
      <c r="D27" s="211"/>
      <c r="E27" s="207" t="s">
        <v>153</v>
      </c>
      <c r="F27" s="597">
        <v>0.63651156703010214</v>
      </c>
    </row>
    <row r="28" spans="2:6" x14ac:dyDescent="0.25">
      <c r="B28" s="207" t="s">
        <v>120</v>
      </c>
      <c r="C28" s="597">
        <v>0.73832428903798697</v>
      </c>
      <c r="D28" s="211"/>
      <c r="E28" s="207" t="s">
        <v>160</v>
      </c>
      <c r="F28" s="597">
        <v>3.8879490954545459E-2</v>
      </c>
    </row>
    <row r="29" spans="2:6" x14ac:dyDescent="0.25">
      <c r="B29" s="207" t="s">
        <v>168</v>
      </c>
      <c r="C29" s="597">
        <v>8.1420864194285709</v>
      </c>
      <c r="D29" s="211"/>
      <c r="E29" s="207" t="s">
        <v>170</v>
      </c>
      <c r="F29" s="597">
        <v>1.0954275365902473</v>
      </c>
    </row>
    <row r="30" spans="2:6" x14ac:dyDescent="0.25">
      <c r="B30" s="207" t="s">
        <v>169</v>
      </c>
      <c r="C30" s="597">
        <v>7.2356585085000003</v>
      </c>
      <c r="D30" s="211"/>
      <c r="E30" s="207" t="s">
        <v>171</v>
      </c>
      <c r="F30" s="597">
        <v>1.8115763925000001</v>
      </c>
    </row>
    <row r="31" spans="2:6" x14ac:dyDescent="0.25">
      <c r="B31" s="207" t="s">
        <v>202</v>
      </c>
      <c r="C31" s="597">
        <v>1.196617748</v>
      </c>
      <c r="D31" s="211"/>
      <c r="E31" s="209" t="s">
        <v>203</v>
      </c>
      <c r="F31" s="598">
        <v>50.984637378682351</v>
      </c>
    </row>
    <row r="32" spans="2:6" x14ac:dyDescent="0.25">
      <c r="B32" s="207" t="s">
        <v>204</v>
      </c>
      <c r="C32" s="597">
        <v>1.3804472773125001</v>
      </c>
      <c r="D32" s="211"/>
      <c r="E32" s="211"/>
      <c r="F32" s="211"/>
    </row>
    <row r="33" spans="2:6" x14ac:dyDescent="0.25">
      <c r="B33" s="207" t="s">
        <v>205</v>
      </c>
      <c r="C33" s="597">
        <v>1.8949367085702762</v>
      </c>
      <c r="D33" s="211"/>
      <c r="E33" s="211"/>
      <c r="F33" s="211"/>
    </row>
    <row r="34" spans="2:6" x14ac:dyDescent="0.25">
      <c r="B34" s="209" t="s">
        <v>206</v>
      </c>
      <c r="C34" s="598">
        <v>9.9993811875000015E-3</v>
      </c>
      <c r="D34" s="211"/>
      <c r="E34" s="211"/>
      <c r="F34" s="211"/>
    </row>
    <row r="35" spans="2:6" x14ac:dyDescent="0.25">
      <c r="B35" s="210" t="s">
        <v>363</v>
      </c>
      <c r="C35" s="51"/>
      <c r="D35" s="211"/>
      <c r="E35" s="211"/>
      <c r="F35" s="211"/>
    </row>
    <row r="36" spans="2:6" x14ac:dyDescent="0.25">
      <c r="B36" s="211"/>
      <c r="C36" s="211"/>
      <c r="D36" s="211"/>
      <c r="E36" s="211"/>
      <c r="F36" s="2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topLeftCell="A4" workbookViewId="0">
      <selection activeCell="B1" sqref="B1"/>
    </sheetView>
  </sheetViews>
  <sheetFormatPr defaultRowHeight="15" x14ac:dyDescent="0.25"/>
  <cols>
    <col min="2" max="2" width="19.42578125" customWidth="1"/>
    <col min="8" max="8" width="13.5703125" customWidth="1"/>
  </cols>
  <sheetData>
    <row r="1" spans="2:8" ht="15.75" x14ac:dyDescent="0.25">
      <c r="B1" s="1" t="s">
        <v>372</v>
      </c>
    </row>
    <row r="3" spans="2:8" ht="15.75" thickBot="1" x14ac:dyDescent="0.3">
      <c r="B3" s="1268" t="s">
        <v>371</v>
      </c>
      <c r="C3" s="212"/>
      <c r="D3" s="212"/>
      <c r="E3" s="212" t="s">
        <v>61</v>
      </c>
      <c r="F3" s="212"/>
      <c r="G3" s="212"/>
      <c r="H3" s="213"/>
    </row>
    <row r="4" spans="2:8" ht="15.75" thickBot="1" x14ac:dyDescent="0.3">
      <c r="B4" s="1269"/>
      <c r="C4" s="599">
        <v>1.1000000000000001</v>
      </c>
      <c r="D4" s="599">
        <v>1.2</v>
      </c>
      <c r="E4" s="599">
        <v>2.1</v>
      </c>
      <c r="F4" s="599">
        <v>2.2000000000000002</v>
      </c>
      <c r="G4" s="600" t="s">
        <v>13</v>
      </c>
      <c r="H4" s="601" t="s">
        <v>65</v>
      </c>
    </row>
    <row r="5" spans="2:8" x14ac:dyDescent="0.25">
      <c r="B5" s="602" t="s">
        <v>104</v>
      </c>
      <c r="C5" s="603">
        <v>1082.1824917374436</v>
      </c>
      <c r="D5" s="603">
        <v>1058.42627071691</v>
      </c>
      <c r="E5" s="603">
        <v>1367.210047799724</v>
      </c>
      <c r="F5" s="603">
        <v>554.05890412584449</v>
      </c>
      <c r="G5" s="603">
        <v>982.86562481873057</v>
      </c>
      <c r="H5" s="604">
        <v>1106.1240040946093</v>
      </c>
    </row>
    <row r="6" spans="2:8" x14ac:dyDescent="0.25">
      <c r="B6" s="602" t="s">
        <v>105</v>
      </c>
      <c r="C6" s="603">
        <v>2914.3823895415849</v>
      </c>
      <c r="D6" s="603">
        <v>0</v>
      </c>
      <c r="E6" s="603">
        <v>2626.4542609782065</v>
      </c>
      <c r="F6" s="603">
        <v>2103.8726539431068</v>
      </c>
      <c r="G6" s="603">
        <v>0</v>
      </c>
      <c r="H6" s="604">
        <v>3729.0554421756719</v>
      </c>
    </row>
    <row r="7" spans="2:8" x14ac:dyDescent="0.25">
      <c r="B7" s="602" t="s">
        <v>106</v>
      </c>
      <c r="C7" s="603">
        <v>899.56793323631155</v>
      </c>
      <c r="D7" s="603">
        <v>0</v>
      </c>
      <c r="E7" s="603">
        <v>1044.5434445604037</v>
      </c>
      <c r="F7" s="603">
        <v>937.56326419359164</v>
      </c>
      <c r="G7" s="603">
        <v>563.34434192884555</v>
      </c>
      <c r="H7" s="604">
        <v>895.49088459625318</v>
      </c>
    </row>
    <row r="8" spans="2:8" x14ac:dyDescent="0.25">
      <c r="B8" s="602" t="s">
        <v>107</v>
      </c>
      <c r="C8" s="603">
        <v>885.93897720651569</v>
      </c>
      <c r="D8" s="603">
        <v>724.14271955132153</v>
      </c>
      <c r="E8" s="603">
        <v>0</v>
      </c>
      <c r="F8" s="603">
        <v>0</v>
      </c>
      <c r="G8" s="603">
        <v>0</v>
      </c>
      <c r="H8" s="604">
        <v>855.82812018009486</v>
      </c>
    </row>
    <row r="9" spans="2:8" x14ac:dyDescent="0.25">
      <c r="B9" s="602" t="s">
        <v>132</v>
      </c>
      <c r="C9" s="603">
        <v>401.48347915457481</v>
      </c>
      <c r="D9" s="603">
        <v>0</v>
      </c>
      <c r="E9" s="603">
        <v>298.29667156688828</v>
      </c>
      <c r="F9" s="603">
        <v>0</v>
      </c>
      <c r="G9" s="603">
        <v>0</v>
      </c>
      <c r="H9" s="604">
        <v>396.43852673343252</v>
      </c>
    </row>
    <row r="10" spans="2:8" x14ac:dyDescent="0.25">
      <c r="B10" s="602" t="s">
        <v>111</v>
      </c>
      <c r="C10" s="603">
        <v>1888.3175270311176</v>
      </c>
      <c r="D10" s="603">
        <v>0</v>
      </c>
      <c r="E10" s="603">
        <v>2633.6909508953204</v>
      </c>
      <c r="F10" s="603">
        <v>3271.6054603997763</v>
      </c>
      <c r="G10" s="603">
        <v>1315.5620918986274</v>
      </c>
      <c r="H10" s="604">
        <v>1887.1506235824406</v>
      </c>
    </row>
    <row r="11" spans="2:8" x14ac:dyDescent="0.25">
      <c r="B11" s="602" t="s">
        <v>134</v>
      </c>
      <c r="C11" s="603">
        <v>5478.2141680649629</v>
      </c>
      <c r="D11" s="603">
        <v>2309.0192931793999</v>
      </c>
      <c r="E11" s="603">
        <v>7256.5496870363522</v>
      </c>
      <c r="F11" s="603">
        <v>3567.3028362261771</v>
      </c>
      <c r="G11" s="603">
        <v>5656.9558062532478</v>
      </c>
      <c r="H11" s="604">
        <v>5559.4992287377609</v>
      </c>
    </row>
    <row r="12" spans="2:8" x14ac:dyDescent="0.25">
      <c r="B12" s="602" t="s">
        <v>135</v>
      </c>
      <c r="C12" s="603">
        <v>3697.2430189143433</v>
      </c>
      <c r="D12" s="603">
        <v>8930.1595879749293</v>
      </c>
      <c r="E12" s="603">
        <v>11896.87394553539</v>
      </c>
      <c r="F12" s="603">
        <v>2426.6297570642832</v>
      </c>
      <c r="G12" s="603">
        <v>3203.4631214710298</v>
      </c>
      <c r="H12" s="604">
        <v>5922.2555150827648</v>
      </c>
    </row>
    <row r="13" spans="2:8" x14ac:dyDescent="0.25">
      <c r="B13" s="602" t="s">
        <v>136</v>
      </c>
      <c r="C13" s="603">
        <v>2920.1215831192699</v>
      </c>
      <c r="D13" s="603">
        <v>0</v>
      </c>
      <c r="E13" s="603">
        <v>7577.3736029008287</v>
      </c>
      <c r="F13" s="603">
        <v>2722.6830607588859</v>
      </c>
      <c r="G13" s="603">
        <v>823.55441872129279</v>
      </c>
      <c r="H13" s="604">
        <v>3102.665327065537</v>
      </c>
    </row>
    <row r="14" spans="2:8" x14ac:dyDescent="0.25">
      <c r="B14" s="602" t="s">
        <v>116</v>
      </c>
      <c r="C14" s="603">
        <v>3429.3096872118153</v>
      </c>
      <c r="D14" s="603">
        <v>0</v>
      </c>
      <c r="E14" s="603">
        <v>2780.0210982841559</v>
      </c>
      <c r="F14" s="603">
        <v>4142.864015255911</v>
      </c>
      <c r="G14" s="603">
        <v>2745.5043963119342</v>
      </c>
      <c r="H14" s="604">
        <v>3406.5728333868319</v>
      </c>
    </row>
    <row r="15" spans="2:8" x14ac:dyDescent="0.25">
      <c r="B15" s="602" t="s">
        <v>124</v>
      </c>
      <c r="C15" s="603">
        <v>2508.3076199713682</v>
      </c>
      <c r="D15" s="603">
        <v>0</v>
      </c>
      <c r="E15" s="603">
        <v>3236.4383762927546</v>
      </c>
      <c r="F15" s="603">
        <v>1583.9253295885119</v>
      </c>
      <c r="G15" s="603">
        <v>1637.4459284235522</v>
      </c>
      <c r="H15" s="604">
        <v>2518.9277364287605</v>
      </c>
    </row>
    <row r="16" spans="2:8" x14ac:dyDescent="0.25">
      <c r="B16" s="602" t="s">
        <v>118</v>
      </c>
      <c r="C16" s="603">
        <v>2561.8221171237751</v>
      </c>
      <c r="D16" s="603">
        <v>0</v>
      </c>
      <c r="E16" s="603">
        <v>3421.6061036882761</v>
      </c>
      <c r="F16" s="603">
        <v>2586.0096191825774</v>
      </c>
      <c r="G16" s="603">
        <v>2685.4815930954287</v>
      </c>
      <c r="H16" s="604">
        <v>2568.4309694667318</v>
      </c>
    </row>
    <row r="17" spans="2:8" x14ac:dyDescent="0.25">
      <c r="B17" s="602" t="s">
        <v>139</v>
      </c>
      <c r="C17" s="603">
        <v>791.94246680081483</v>
      </c>
      <c r="D17" s="603">
        <v>1115.0454907914752</v>
      </c>
      <c r="E17" s="603">
        <v>857.95384842491933</v>
      </c>
      <c r="F17" s="603">
        <v>833.62277616398899</v>
      </c>
      <c r="G17" s="603">
        <v>768.56476421076707</v>
      </c>
      <c r="H17" s="604">
        <v>790.19582103018718</v>
      </c>
    </row>
    <row r="18" spans="2:8" x14ac:dyDescent="0.25">
      <c r="B18" s="602" t="s">
        <v>108</v>
      </c>
      <c r="C18" s="603">
        <v>684.25069543539121</v>
      </c>
      <c r="D18" s="603">
        <v>0</v>
      </c>
      <c r="E18" s="603">
        <v>733.94409811583023</v>
      </c>
      <c r="F18" s="603">
        <v>812.64488503477878</v>
      </c>
      <c r="G18" s="603">
        <v>781.85466767560069</v>
      </c>
      <c r="H18" s="604">
        <v>684.29988008745681</v>
      </c>
    </row>
    <row r="19" spans="2:8" x14ac:dyDescent="0.25">
      <c r="B19" s="602" t="s">
        <v>109</v>
      </c>
      <c r="C19" s="603">
        <v>1005.0034069423436</v>
      </c>
      <c r="D19" s="603">
        <v>1095.6183470244575</v>
      </c>
      <c r="E19" s="603">
        <v>1291.4860054473461</v>
      </c>
      <c r="F19" s="603">
        <v>1162.7942481429116</v>
      </c>
      <c r="G19" s="603">
        <v>0</v>
      </c>
      <c r="H19" s="604">
        <v>1015.1569512764227</v>
      </c>
    </row>
    <row r="20" spans="2:8" x14ac:dyDescent="0.25">
      <c r="B20" s="605" t="s">
        <v>110</v>
      </c>
      <c r="C20" s="603">
        <v>484.96640896232799</v>
      </c>
      <c r="D20" s="603">
        <v>408.02522071041983</v>
      </c>
      <c r="E20" s="603">
        <v>817.73080428598018</v>
      </c>
      <c r="F20" s="603">
        <v>0</v>
      </c>
      <c r="G20" s="603">
        <v>155.98949027091786</v>
      </c>
      <c r="H20" s="604">
        <v>471.01813782754004</v>
      </c>
    </row>
    <row r="21" spans="2:8" x14ac:dyDescent="0.25">
      <c r="B21" s="605" t="s">
        <v>140</v>
      </c>
      <c r="C21" s="603">
        <v>369.39772531480395</v>
      </c>
      <c r="D21" s="603">
        <v>0</v>
      </c>
      <c r="E21" s="603">
        <v>616.31889319663696</v>
      </c>
      <c r="F21" s="603">
        <v>607.37955224633367</v>
      </c>
      <c r="G21" s="603">
        <v>130.43000245826224</v>
      </c>
      <c r="H21" s="604">
        <v>368.11080066009578</v>
      </c>
    </row>
    <row r="22" spans="2:8" x14ac:dyDescent="0.25">
      <c r="B22" s="605" t="s">
        <v>119</v>
      </c>
      <c r="C22" s="603">
        <v>347.1130136742471</v>
      </c>
      <c r="D22" s="603">
        <v>0</v>
      </c>
      <c r="E22" s="603">
        <v>640.24685805141769</v>
      </c>
      <c r="F22" s="603">
        <v>626.99528793898367</v>
      </c>
      <c r="G22" s="603">
        <v>160.45452695130484</v>
      </c>
      <c r="H22" s="604">
        <v>371.3109953296829</v>
      </c>
    </row>
    <row r="23" spans="2:8" x14ac:dyDescent="0.25">
      <c r="B23" s="602" t="s">
        <v>142</v>
      </c>
      <c r="C23" s="603">
        <v>8154.0422301568615</v>
      </c>
      <c r="D23" s="603">
        <v>20747.280676749881</v>
      </c>
      <c r="E23" s="603">
        <v>13409.567496167185</v>
      </c>
      <c r="F23" s="603">
        <v>25694.33359298663</v>
      </c>
      <c r="G23" s="603">
        <v>32574.447294223035</v>
      </c>
      <c r="H23" s="604">
        <v>10023.161664628855</v>
      </c>
    </row>
    <row r="24" spans="2:8" x14ac:dyDescent="0.25">
      <c r="B24" s="606" t="s">
        <v>143</v>
      </c>
      <c r="C24" s="607">
        <v>1343.215233239732</v>
      </c>
      <c r="D24" s="607">
        <v>3252.8115019683964</v>
      </c>
      <c r="E24" s="607">
        <v>0</v>
      </c>
      <c r="F24" s="607">
        <v>0</v>
      </c>
      <c r="G24" s="607">
        <v>0</v>
      </c>
      <c r="H24" s="608">
        <v>1298.8696016108674</v>
      </c>
    </row>
    <row r="25" spans="2:8" x14ac:dyDescent="0.25">
      <c r="B25" s="609" t="s">
        <v>363</v>
      </c>
      <c r="C25" s="610"/>
      <c r="D25" s="610"/>
      <c r="E25" s="610"/>
      <c r="F25" s="610"/>
      <c r="G25" s="610"/>
      <c r="H25" s="610"/>
    </row>
  </sheetData>
  <mergeCells count="1">
    <mergeCell ref="B3:B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opLeftCell="A21" workbookViewId="0">
      <selection activeCell="B1" sqref="B1"/>
    </sheetView>
  </sheetViews>
  <sheetFormatPr defaultRowHeight="15" x14ac:dyDescent="0.25"/>
  <cols>
    <col min="2" max="2" width="23.42578125" customWidth="1"/>
    <col min="3" max="3" width="11.5703125" bestFit="1" customWidth="1"/>
    <col min="4" max="5" width="9.85546875" bestFit="1" customWidth="1"/>
    <col min="6" max="7" width="8.7109375" bestFit="1" customWidth="1"/>
    <col min="8" max="8" width="11.5703125" bestFit="1" customWidth="1"/>
    <col min="9" max="9" width="10.42578125" bestFit="1" customWidth="1"/>
    <col min="10" max="10" width="11.5703125" bestFit="1" customWidth="1"/>
    <col min="11" max="11" width="11.42578125" customWidth="1"/>
  </cols>
  <sheetData>
    <row r="1" spans="2:11" ht="15.75" x14ac:dyDescent="0.25">
      <c r="B1" s="1" t="s">
        <v>374</v>
      </c>
    </row>
    <row r="3" spans="2:11" ht="30.75" thickBot="1" x14ac:dyDescent="0.3">
      <c r="B3" s="611"/>
      <c r="C3" s="1270" t="s">
        <v>60</v>
      </c>
      <c r="D3" s="1271"/>
      <c r="E3" s="1271"/>
      <c r="F3" s="1271"/>
      <c r="G3" s="1271"/>
      <c r="H3" s="1272"/>
      <c r="I3" s="612" t="s">
        <v>66</v>
      </c>
      <c r="J3" s="613" t="s">
        <v>212</v>
      </c>
      <c r="K3" s="614"/>
    </row>
    <row r="4" spans="2:11" ht="15.75" thickBot="1" x14ac:dyDescent="0.3">
      <c r="B4" s="615" t="s">
        <v>213</v>
      </c>
      <c r="C4" s="599">
        <v>1.1000000000000001</v>
      </c>
      <c r="D4" s="599">
        <v>1.2</v>
      </c>
      <c r="E4" s="599">
        <v>2.1</v>
      </c>
      <c r="F4" s="599">
        <v>2.2000000000000002</v>
      </c>
      <c r="G4" s="600" t="s">
        <v>13</v>
      </c>
      <c r="H4" s="599" t="s">
        <v>129</v>
      </c>
      <c r="I4" s="599" t="s">
        <v>130</v>
      </c>
      <c r="J4" s="599" t="s">
        <v>62</v>
      </c>
      <c r="K4" s="616" t="s">
        <v>4</v>
      </c>
    </row>
    <row r="5" spans="2:11" x14ac:dyDescent="0.25">
      <c r="B5" s="617" t="s">
        <v>131</v>
      </c>
      <c r="C5" s="618">
        <v>171321.38655998325</v>
      </c>
      <c r="D5" s="618">
        <v>6350.6285647603227</v>
      </c>
      <c r="E5" s="618">
        <v>13455.842241164695</v>
      </c>
      <c r="F5" s="618">
        <v>4257.369805037355</v>
      </c>
      <c r="G5" s="618">
        <v>6402.3377775426907</v>
      </c>
      <c r="H5" s="618">
        <v>201787.56494848832</v>
      </c>
      <c r="I5" s="619">
        <v>55567.495795494622</v>
      </c>
      <c r="J5" s="618">
        <v>257355.06074398296</v>
      </c>
      <c r="K5" s="620">
        <v>8.4954666910167944</v>
      </c>
    </row>
    <row r="6" spans="2:11" x14ac:dyDescent="0.25">
      <c r="B6" s="621" t="s">
        <v>104</v>
      </c>
      <c r="C6" s="603">
        <v>59146.009807278155</v>
      </c>
      <c r="D6" s="603">
        <v>5536.3815078518919</v>
      </c>
      <c r="E6" s="603">
        <v>3572.6178326754502</v>
      </c>
      <c r="F6" s="603">
        <v>373.72142675420309</v>
      </c>
      <c r="G6" s="603">
        <v>2842.7694942042617</v>
      </c>
      <c r="H6" s="603">
        <v>71471.500068763955</v>
      </c>
      <c r="I6" s="622">
        <v>2465.5183209817924</v>
      </c>
      <c r="J6" s="603">
        <v>73937.018389745746</v>
      </c>
      <c r="K6" s="623">
        <v>2.4407115801310972</v>
      </c>
    </row>
    <row r="7" spans="2:11" x14ac:dyDescent="0.25">
      <c r="B7" s="621" t="s">
        <v>106</v>
      </c>
      <c r="C7" s="603">
        <v>103968.56287955538</v>
      </c>
      <c r="D7" s="603">
        <v>0</v>
      </c>
      <c r="E7" s="603">
        <v>7254.5938396517404</v>
      </c>
      <c r="F7" s="603">
        <v>509.01963289343502</v>
      </c>
      <c r="G7" s="603">
        <v>3559.568283338429</v>
      </c>
      <c r="H7" s="603">
        <v>115291.744635439</v>
      </c>
      <c r="I7" s="622">
        <v>1018.5935399855139</v>
      </c>
      <c r="J7" s="603">
        <v>116310.33817542451</v>
      </c>
      <c r="K7" s="623">
        <v>3.8394838668946605</v>
      </c>
    </row>
    <row r="8" spans="2:11" x14ac:dyDescent="0.25">
      <c r="B8" s="621" t="s">
        <v>105</v>
      </c>
      <c r="C8" s="603">
        <v>3094.7296957596336</v>
      </c>
      <c r="D8" s="603">
        <v>0</v>
      </c>
      <c r="E8" s="603">
        <v>2613.1423001932931</v>
      </c>
      <c r="F8" s="603">
        <v>3374.6287453897171</v>
      </c>
      <c r="G8" s="603">
        <v>0</v>
      </c>
      <c r="H8" s="603">
        <v>9082.5007413426429</v>
      </c>
      <c r="I8" s="622">
        <v>52031.459596413246</v>
      </c>
      <c r="J8" s="603">
        <v>61113.960337755889</v>
      </c>
      <c r="K8" s="623">
        <v>2.0174136576316206</v>
      </c>
    </row>
    <row r="9" spans="2:11" x14ac:dyDescent="0.25">
      <c r="B9" s="621" t="s">
        <v>107</v>
      </c>
      <c r="C9" s="603">
        <v>4691.8291571235877</v>
      </c>
      <c r="D9" s="603">
        <v>814.24705690843075</v>
      </c>
      <c r="E9" s="603">
        <v>0</v>
      </c>
      <c r="F9" s="603">
        <v>0</v>
      </c>
      <c r="G9" s="603">
        <v>0</v>
      </c>
      <c r="H9" s="603">
        <v>5506.0762140320185</v>
      </c>
      <c r="I9" s="622">
        <v>51.924338114070018</v>
      </c>
      <c r="J9" s="603">
        <v>5558.0005521460889</v>
      </c>
      <c r="K9" s="623">
        <v>0.18347340216628719</v>
      </c>
    </row>
    <row r="10" spans="2:11" x14ac:dyDescent="0.25">
      <c r="B10" s="621" t="s">
        <v>358</v>
      </c>
      <c r="C10" s="603">
        <v>420.25502026651799</v>
      </c>
      <c r="D10" s="603">
        <v>0</v>
      </c>
      <c r="E10" s="603">
        <v>15.488268644211999</v>
      </c>
      <c r="F10" s="603">
        <v>0</v>
      </c>
      <c r="G10" s="603">
        <v>0</v>
      </c>
      <c r="H10" s="603">
        <v>435.74328891072997</v>
      </c>
      <c r="I10" s="622">
        <v>0</v>
      </c>
      <c r="J10" s="603">
        <v>435.74328891072997</v>
      </c>
      <c r="K10" s="623">
        <v>1.4384184193128459E-2</v>
      </c>
    </row>
    <row r="11" spans="2:11" x14ac:dyDescent="0.25">
      <c r="B11" s="617" t="s">
        <v>133</v>
      </c>
      <c r="C11" s="618">
        <v>1025540.2232109965</v>
      </c>
      <c r="D11" s="618">
        <v>177192.09224865187</v>
      </c>
      <c r="E11" s="618">
        <v>76183.113937659422</v>
      </c>
      <c r="F11" s="618">
        <v>2072.4977145859229</v>
      </c>
      <c r="G11" s="618">
        <v>11475.478817797624</v>
      </c>
      <c r="H11" s="618">
        <v>1292463.4059296914</v>
      </c>
      <c r="I11" s="619">
        <v>2550.5952031892634</v>
      </c>
      <c r="J11" s="618">
        <v>1295014.0011328806</v>
      </c>
      <c r="K11" s="620">
        <v>42.749298495316246</v>
      </c>
    </row>
    <row r="12" spans="2:11" x14ac:dyDescent="0.25">
      <c r="B12" s="621" t="s">
        <v>111</v>
      </c>
      <c r="C12" s="603">
        <v>501360.38615766703</v>
      </c>
      <c r="D12" s="603">
        <v>0</v>
      </c>
      <c r="E12" s="603">
        <v>12658.563635169936</v>
      </c>
      <c r="F12" s="603">
        <v>786.9530002109783</v>
      </c>
      <c r="G12" s="603">
        <v>9161.0039500160401</v>
      </c>
      <c r="H12" s="603">
        <v>523966.906743064</v>
      </c>
      <c r="I12" s="622">
        <v>291.94332268200515</v>
      </c>
      <c r="J12" s="603">
        <v>524258.850065746</v>
      </c>
      <c r="K12" s="623">
        <v>17.306143447612172</v>
      </c>
    </row>
    <row r="13" spans="2:11" x14ac:dyDescent="0.25">
      <c r="B13" s="621" t="s">
        <v>113</v>
      </c>
      <c r="C13" s="603">
        <v>350074.62758093921</v>
      </c>
      <c r="D13" s="603">
        <v>2019.8777194843121</v>
      </c>
      <c r="E13" s="603">
        <v>37888.774361051255</v>
      </c>
      <c r="F13" s="603">
        <v>1064.8403065173293</v>
      </c>
      <c r="G13" s="603">
        <v>526.1659727167164</v>
      </c>
      <c r="H13" s="603">
        <v>391574.28594070883</v>
      </c>
      <c r="I13" s="622">
        <v>539.35982154527539</v>
      </c>
      <c r="J13" s="603">
        <v>392113.64576225408</v>
      </c>
      <c r="K13" s="623">
        <v>12.943939812321224</v>
      </c>
    </row>
    <row r="14" spans="2:11" x14ac:dyDescent="0.25">
      <c r="B14" s="621" t="s">
        <v>112</v>
      </c>
      <c r="C14" s="603">
        <v>111931.16039845442</v>
      </c>
      <c r="D14" s="603">
        <v>175172.21452916757</v>
      </c>
      <c r="E14" s="603">
        <v>18460.449918693987</v>
      </c>
      <c r="F14" s="603">
        <v>61.275102037591388</v>
      </c>
      <c r="G14" s="603">
        <v>1707.2164045098821</v>
      </c>
      <c r="H14" s="603">
        <v>307332.31635286345</v>
      </c>
      <c r="I14" s="622">
        <v>1719.292058961983</v>
      </c>
      <c r="J14" s="603">
        <v>309051.60841182544</v>
      </c>
      <c r="K14" s="623">
        <v>10.202005111062167</v>
      </c>
    </row>
    <row r="15" spans="2:11" x14ac:dyDescent="0.25">
      <c r="B15" s="621" t="s">
        <v>136</v>
      </c>
      <c r="C15" s="603">
        <v>62174.049073935807</v>
      </c>
      <c r="D15" s="603">
        <v>0</v>
      </c>
      <c r="E15" s="603">
        <v>7175.3260227442343</v>
      </c>
      <c r="F15" s="603">
        <v>159.42930582002438</v>
      </c>
      <c r="G15" s="603">
        <v>81.092490554986</v>
      </c>
      <c r="H15" s="603">
        <v>69589.896893055062</v>
      </c>
      <c r="I15" s="622">
        <v>0</v>
      </c>
      <c r="J15" s="603">
        <v>69589.896893055062</v>
      </c>
      <c r="K15" s="623">
        <v>2.2972101243206846</v>
      </c>
    </row>
    <row r="16" spans="2:11" x14ac:dyDescent="0.25">
      <c r="B16" s="617" t="s">
        <v>359</v>
      </c>
      <c r="C16" s="618">
        <v>869005.39104893897</v>
      </c>
      <c r="D16" s="618">
        <v>0</v>
      </c>
      <c r="E16" s="618">
        <v>10417.560103275422</v>
      </c>
      <c r="F16" s="618">
        <v>523.2282116945189</v>
      </c>
      <c r="G16" s="618">
        <v>10894.708069565806</v>
      </c>
      <c r="H16" s="618">
        <v>890840.88743347477</v>
      </c>
      <c r="I16" s="619">
        <v>1951.0085049042957</v>
      </c>
      <c r="J16" s="618">
        <v>892791.89593837911</v>
      </c>
      <c r="K16" s="620">
        <v>29.471671518826213</v>
      </c>
    </row>
    <row r="17" spans="2:11" x14ac:dyDescent="0.25">
      <c r="B17" s="621" t="s">
        <v>116</v>
      </c>
      <c r="C17" s="603">
        <v>377561.90621265868</v>
      </c>
      <c r="D17" s="603">
        <v>0</v>
      </c>
      <c r="E17" s="603">
        <v>2998.7147758501028</v>
      </c>
      <c r="F17" s="603">
        <v>270.29145638388025</v>
      </c>
      <c r="G17" s="603">
        <v>9436.4541424890267</v>
      </c>
      <c r="H17" s="603">
        <v>390267.36658738169</v>
      </c>
      <c r="I17" s="622">
        <v>1618.8300447250954</v>
      </c>
      <c r="J17" s="603">
        <v>391886.19663210679</v>
      </c>
      <c r="K17" s="623">
        <v>12.936431560867062</v>
      </c>
    </row>
    <row r="18" spans="2:11" x14ac:dyDescent="0.25">
      <c r="B18" s="621" t="s">
        <v>124</v>
      </c>
      <c r="C18" s="603">
        <v>87828.555769776693</v>
      </c>
      <c r="D18" s="603">
        <v>0</v>
      </c>
      <c r="E18" s="603">
        <v>2298.2389045254822</v>
      </c>
      <c r="F18" s="603">
        <v>79.354204614406257</v>
      </c>
      <c r="G18" s="603">
        <v>277.54721614204846</v>
      </c>
      <c r="H18" s="603">
        <v>90483.696095058622</v>
      </c>
      <c r="I18" s="622">
        <v>236.00115288952136</v>
      </c>
      <c r="J18" s="603">
        <v>90719.697247948148</v>
      </c>
      <c r="K18" s="623">
        <v>2.994719295439737</v>
      </c>
    </row>
    <row r="19" spans="2:11" x14ac:dyDescent="0.25">
      <c r="B19" s="621" t="s">
        <v>118</v>
      </c>
      <c r="C19" s="603">
        <v>403614.92906650365</v>
      </c>
      <c r="D19" s="603">
        <v>0</v>
      </c>
      <c r="E19" s="603">
        <v>5120.6064228998366</v>
      </c>
      <c r="F19" s="603">
        <v>173.58255069623232</v>
      </c>
      <c r="G19" s="603">
        <v>1180.7067109347322</v>
      </c>
      <c r="H19" s="603">
        <v>410089.82475103444</v>
      </c>
      <c r="I19" s="622">
        <v>96.177307289679064</v>
      </c>
      <c r="J19" s="603">
        <v>410186.00205832411</v>
      </c>
      <c r="K19" s="623">
        <v>13.540520662519409</v>
      </c>
    </row>
    <row r="20" spans="2:11" x14ac:dyDescent="0.25">
      <c r="B20" s="617" t="s">
        <v>360</v>
      </c>
      <c r="C20" s="618">
        <v>181337.55210288169</v>
      </c>
      <c r="D20" s="618">
        <v>3120.5022349084002</v>
      </c>
      <c r="E20" s="618">
        <v>9406.9533184760003</v>
      </c>
      <c r="F20" s="618">
        <v>666.32168915252066</v>
      </c>
      <c r="G20" s="618">
        <v>7650.2431981422887</v>
      </c>
      <c r="H20" s="618">
        <v>202181.57254356091</v>
      </c>
      <c r="I20" s="619">
        <v>1349.6918656918585</v>
      </c>
      <c r="J20" s="618">
        <v>203531.26440925276</v>
      </c>
      <c r="K20" s="620">
        <v>6.7187063365714899</v>
      </c>
    </row>
    <row r="21" spans="2:11" x14ac:dyDescent="0.25">
      <c r="B21" s="621" t="s">
        <v>139</v>
      </c>
      <c r="C21" s="603">
        <v>166274.18083005713</v>
      </c>
      <c r="D21" s="603">
        <v>2809.3124773577497</v>
      </c>
      <c r="E21" s="603">
        <v>7681.0988841313028</v>
      </c>
      <c r="F21" s="603">
        <v>488.72702969856977</v>
      </c>
      <c r="G21" s="603">
        <v>7043.3814262246869</v>
      </c>
      <c r="H21" s="603">
        <v>184296.70064746944</v>
      </c>
      <c r="I21" s="622">
        <v>653.89861130428756</v>
      </c>
      <c r="J21" s="603">
        <v>184950.59925877373</v>
      </c>
      <c r="K21" s="623">
        <v>6.105345863198627</v>
      </c>
    </row>
    <row r="22" spans="2:11" x14ac:dyDescent="0.25">
      <c r="B22" s="621" t="s">
        <v>108</v>
      </c>
      <c r="C22" s="603">
        <v>95589.624699249704</v>
      </c>
      <c r="D22" s="603">
        <v>0</v>
      </c>
      <c r="E22" s="603">
        <v>5082.2123152772347</v>
      </c>
      <c r="F22" s="603">
        <v>435.4338903522127</v>
      </c>
      <c r="G22" s="603">
        <v>7152.4172427061012</v>
      </c>
      <c r="H22" s="603">
        <v>108259.68814758526</v>
      </c>
      <c r="I22" s="622">
        <v>641.98255455881292</v>
      </c>
      <c r="J22" s="603">
        <v>108901.67070214407</v>
      </c>
      <c r="K22" s="623">
        <v>3.5949186830505151</v>
      </c>
    </row>
    <row r="23" spans="2:11" x14ac:dyDescent="0.25">
      <c r="B23" s="621" t="s">
        <v>109</v>
      </c>
      <c r="C23" s="603">
        <v>70609.215805223954</v>
      </c>
      <c r="D23" s="603">
        <v>2749.6319528684207</v>
      </c>
      <c r="E23" s="603">
        <v>2619.5067489754274</v>
      </c>
      <c r="F23" s="603">
        <v>58.657992816418606</v>
      </c>
      <c r="G23" s="603">
        <v>0</v>
      </c>
      <c r="H23" s="603">
        <v>76037.012499884222</v>
      </c>
      <c r="I23" s="622">
        <v>11.916056745474608</v>
      </c>
      <c r="J23" s="603">
        <v>76048.928556629689</v>
      </c>
      <c r="K23" s="623">
        <v>2.5104271801481128</v>
      </c>
    </row>
    <row r="24" spans="2:11" x14ac:dyDescent="0.25">
      <c r="B24" s="624" t="s">
        <v>110</v>
      </c>
      <c r="C24" s="603">
        <v>3717.4731853789194</v>
      </c>
      <c r="D24" s="603">
        <v>370.87028203997926</v>
      </c>
      <c r="E24" s="603">
        <v>65.814536747901883</v>
      </c>
      <c r="F24" s="603">
        <v>0</v>
      </c>
      <c r="G24" s="603">
        <v>28.754725028375237</v>
      </c>
      <c r="H24" s="603">
        <v>4182.9127291951754</v>
      </c>
      <c r="I24" s="622">
        <v>9.2732132936595733</v>
      </c>
      <c r="J24" s="603">
        <v>4192.1859424888353</v>
      </c>
      <c r="K24" s="623">
        <v>0.13838692712707973</v>
      </c>
    </row>
    <row r="25" spans="2:11" x14ac:dyDescent="0.25">
      <c r="B25" s="624" t="s">
        <v>120</v>
      </c>
      <c r="C25" s="603">
        <v>4971.6336671681192</v>
      </c>
      <c r="D25" s="603">
        <v>0</v>
      </c>
      <c r="E25" s="603">
        <v>167.9393483095979</v>
      </c>
      <c r="F25" s="603">
        <v>7.4426901652414417</v>
      </c>
      <c r="G25" s="603">
        <v>48.136143800664037</v>
      </c>
      <c r="H25" s="603">
        <v>5195.1518494436232</v>
      </c>
      <c r="I25" s="622">
        <v>10.703224649266495</v>
      </c>
      <c r="J25" s="603">
        <v>5205.8550740928895</v>
      </c>
      <c r="K25" s="623">
        <v>0.17184883892457486</v>
      </c>
    </row>
    <row r="26" spans="2:11" x14ac:dyDescent="0.25">
      <c r="B26" s="624" t="s">
        <v>119</v>
      </c>
      <c r="C26" s="603">
        <v>6449.6047458610074</v>
      </c>
      <c r="D26" s="603">
        <v>0</v>
      </c>
      <c r="E26" s="603">
        <v>1471.4803691658387</v>
      </c>
      <c r="F26" s="603">
        <v>164.78711581864795</v>
      </c>
      <c r="G26" s="603">
        <v>420.93508660714792</v>
      </c>
      <c r="H26" s="603">
        <v>8506.8073174526417</v>
      </c>
      <c r="I26" s="622">
        <v>675.81681644464493</v>
      </c>
      <c r="J26" s="603">
        <v>9182.6241338972868</v>
      </c>
      <c r="K26" s="623">
        <v>0.30312470732120722</v>
      </c>
    </row>
    <row r="27" spans="2:11" x14ac:dyDescent="0.25">
      <c r="B27" s="617" t="s">
        <v>141</v>
      </c>
      <c r="C27" s="618">
        <v>88947.343574702085</v>
      </c>
      <c r="D27" s="618">
        <v>16859.026537832215</v>
      </c>
      <c r="E27" s="618">
        <v>18675.008221194799</v>
      </c>
      <c r="F27" s="618">
        <v>2329.5855875700986</v>
      </c>
      <c r="G27" s="618">
        <v>2079.986649709941</v>
      </c>
      <c r="H27" s="618">
        <v>128890.95057100913</v>
      </c>
      <c r="I27" s="619">
        <v>6873.0915309440288</v>
      </c>
      <c r="J27" s="618">
        <v>135764.04210195315</v>
      </c>
      <c r="K27" s="620">
        <v>4.4816639477796283</v>
      </c>
    </row>
    <row r="28" spans="2:11" x14ac:dyDescent="0.25">
      <c r="B28" s="621" t="s">
        <v>142</v>
      </c>
      <c r="C28" s="603">
        <v>78338.159866693299</v>
      </c>
      <c r="D28" s="603">
        <v>16589.290750414744</v>
      </c>
      <c r="E28" s="603">
        <v>18675.008221194799</v>
      </c>
      <c r="F28" s="603">
        <v>2329.5855875700986</v>
      </c>
      <c r="G28" s="603">
        <v>2079.986649709941</v>
      </c>
      <c r="H28" s="603">
        <v>118012.03107558288</v>
      </c>
      <c r="I28" s="622">
        <v>6788.9878089981921</v>
      </c>
      <c r="J28" s="603">
        <v>124801.01888458108</v>
      </c>
      <c r="K28" s="623">
        <v>4.119767048193574</v>
      </c>
    </row>
    <row r="29" spans="2:11" x14ac:dyDescent="0.25">
      <c r="B29" s="621" t="s">
        <v>143</v>
      </c>
      <c r="C29" s="603">
        <v>10609.183708008786</v>
      </c>
      <c r="D29" s="603">
        <v>269.73578741747133</v>
      </c>
      <c r="E29" s="603">
        <v>0</v>
      </c>
      <c r="F29" s="603">
        <v>0</v>
      </c>
      <c r="G29" s="603">
        <v>0</v>
      </c>
      <c r="H29" s="603">
        <v>10878.919495426257</v>
      </c>
      <c r="I29" s="622">
        <v>84.103721945836909</v>
      </c>
      <c r="J29" s="603">
        <v>10963.023217372094</v>
      </c>
      <c r="K29" s="623">
        <v>0.36189689958605542</v>
      </c>
    </row>
    <row r="30" spans="2:11" ht="15.75" thickBot="1" x14ac:dyDescent="0.3">
      <c r="B30" s="617" t="s">
        <v>144</v>
      </c>
      <c r="C30" s="625">
        <v>181629.08083294201</v>
      </c>
      <c r="D30" s="625">
        <v>1414.2918385383398</v>
      </c>
      <c r="E30" s="625">
        <v>49336.03080778422</v>
      </c>
      <c r="F30" s="625">
        <v>2122.797680833396</v>
      </c>
      <c r="G30" s="625">
        <v>34.61216840414</v>
      </c>
      <c r="H30" s="625">
        <v>234536.81332850209</v>
      </c>
      <c r="I30" s="626">
        <v>10329.149175897899</v>
      </c>
      <c r="J30" s="625">
        <v>244865.9625044</v>
      </c>
      <c r="K30" s="627">
        <v>8.0831930104896319</v>
      </c>
    </row>
    <row r="31" spans="2:11" ht="15.75" thickBot="1" x14ac:dyDescent="0.3">
      <c r="B31" s="628" t="s">
        <v>65</v>
      </c>
      <c r="C31" s="629">
        <v>2517780.9773304444</v>
      </c>
      <c r="D31" s="629">
        <v>204936.54142469115</v>
      </c>
      <c r="E31" s="629">
        <v>177474.50862955456</v>
      </c>
      <c r="F31" s="629">
        <v>11971.800688873813</v>
      </c>
      <c r="G31" s="629">
        <v>38537.366681162501</v>
      </c>
      <c r="H31" s="629">
        <v>2950701.1947547267</v>
      </c>
      <c r="I31" s="629">
        <v>78621.032076121963</v>
      </c>
      <c r="J31" s="629">
        <v>3029322.2268308485</v>
      </c>
      <c r="K31" s="630">
        <v>100</v>
      </c>
    </row>
    <row r="32" spans="2:11" x14ac:dyDescent="0.25">
      <c r="B32" s="631" t="s">
        <v>373</v>
      </c>
      <c r="C32" s="522"/>
      <c r="D32" s="522"/>
      <c r="E32" s="522"/>
      <c r="F32" s="522"/>
      <c r="G32" s="522"/>
      <c r="H32" s="522"/>
      <c r="I32" s="522"/>
      <c r="J32" s="522"/>
      <c r="K32" s="522"/>
    </row>
  </sheetData>
  <mergeCells count="1">
    <mergeCell ref="C3:H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workbookViewId="0">
      <selection activeCell="B1" sqref="B1"/>
    </sheetView>
  </sheetViews>
  <sheetFormatPr defaultRowHeight="15" x14ac:dyDescent="0.25"/>
  <cols>
    <col min="2" max="2" width="11.85546875" customWidth="1"/>
    <col min="4" max="4" width="12.42578125" customWidth="1"/>
    <col min="5" max="5" width="11.28515625" customWidth="1"/>
  </cols>
  <sheetData>
    <row r="1" spans="2:6" ht="15.75" x14ac:dyDescent="0.25">
      <c r="B1" s="145" t="s">
        <v>375</v>
      </c>
    </row>
    <row r="3" spans="2:6" ht="24.75" thickBot="1" x14ac:dyDescent="0.3">
      <c r="B3" s="253"/>
      <c r="C3" s="254" t="s">
        <v>61</v>
      </c>
      <c r="D3" s="159" t="s">
        <v>215</v>
      </c>
      <c r="E3" s="159" t="s">
        <v>216</v>
      </c>
      <c r="F3" s="632" t="s">
        <v>62</v>
      </c>
    </row>
    <row r="4" spans="2:6" x14ac:dyDescent="0.25">
      <c r="B4" s="1243" t="s">
        <v>60</v>
      </c>
      <c r="C4" s="266">
        <v>1.1000000000000001</v>
      </c>
      <c r="D4" s="633">
        <v>39.982516020531513</v>
      </c>
      <c r="E4" s="633">
        <v>60.017483979468068</v>
      </c>
      <c r="F4" s="634">
        <v>100</v>
      </c>
    </row>
    <row r="5" spans="2:6" x14ac:dyDescent="0.25">
      <c r="B5" s="1243"/>
      <c r="C5" s="266">
        <v>1.2</v>
      </c>
      <c r="D5" s="633">
        <v>70.474031056365959</v>
      </c>
      <c r="E5" s="633">
        <v>29.525968943633874</v>
      </c>
      <c r="F5" s="635">
        <v>100</v>
      </c>
    </row>
    <row r="6" spans="2:6" x14ac:dyDescent="0.25">
      <c r="B6" s="1243"/>
      <c r="C6" s="266">
        <v>2.1</v>
      </c>
      <c r="D6" s="633">
        <v>46.713625001128328</v>
      </c>
      <c r="E6" s="633">
        <v>53.286374998871338</v>
      </c>
      <c r="F6" s="635">
        <v>100</v>
      </c>
    </row>
    <row r="7" spans="2:6" x14ac:dyDescent="0.25">
      <c r="B7" s="1243"/>
      <c r="C7" s="266">
        <v>2.2000000000000002</v>
      </c>
      <c r="D7" s="633">
        <v>64.625670709032079</v>
      </c>
      <c r="E7" s="633">
        <v>35.374329290967935</v>
      </c>
      <c r="F7" s="635">
        <v>100</v>
      </c>
    </row>
    <row r="8" spans="2:6" x14ac:dyDescent="0.25">
      <c r="B8" s="1243"/>
      <c r="C8" s="267" t="s">
        <v>13</v>
      </c>
      <c r="D8" s="633">
        <v>36.869989443248507</v>
      </c>
      <c r="E8" s="633">
        <v>63.1300105567515</v>
      </c>
      <c r="F8" s="635">
        <v>100</v>
      </c>
    </row>
    <row r="9" spans="2:6" x14ac:dyDescent="0.25">
      <c r="B9" s="1244"/>
      <c r="C9" s="257" t="s">
        <v>65</v>
      </c>
      <c r="D9" s="636">
        <v>40.971979285049194</v>
      </c>
      <c r="E9" s="636">
        <v>59.028020714951843</v>
      </c>
      <c r="F9" s="637">
        <v>100</v>
      </c>
    </row>
    <row r="10" spans="2:6" x14ac:dyDescent="0.25">
      <c r="B10" s="638" t="s">
        <v>66</v>
      </c>
      <c r="C10" s="639"/>
      <c r="D10" s="640">
        <v>80.601892699369984</v>
      </c>
      <c r="E10" s="640">
        <v>19.398107300629963</v>
      </c>
      <c r="F10" s="641">
        <v>100</v>
      </c>
    </row>
    <row r="11" spans="2:6" x14ac:dyDescent="0.25">
      <c r="B11" s="164" t="s">
        <v>363</v>
      </c>
      <c r="C11" s="51"/>
      <c r="D11" s="51"/>
      <c r="E11" s="51"/>
      <c r="F11" s="51"/>
    </row>
  </sheetData>
  <mergeCells count="1">
    <mergeCell ref="B4:B9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B1" sqref="B1"/>
    </sheetView>
  </sheetViews>
  <sheetFormatPr defaultRowHeight="15" x14ac:dyDescent="0.25"/>
  <sheetData>
    <row r="1" spans="2:14" ht="15.75" x14ac:dyDescent="0.25">
      <c r="B1" s="145" t="s">
        <v>376</v>
      </c>
    </row>
    <row r="2" spans="2:14" ht="15.75" thickBot="1" x14ac:dyDescent="0.3"/>
    <row r="3" spans="2:14" ht="70.5" customHeight="1" thickBot="1" x14ac:dyDescent="0.3">
      <c r="B3" s="642" t="s">
        <v>218</v>
      </c>
      <c r="C3" s="643" t="s">
        <v>104</v>
      </c>
      <c r="D3" s="643" t="s">
        <v>105</v>
      </c>
      <c r="E3" s="643" t="s">
        <v>106</v>
      </c>
      <c r="F3" s="643" t="s">
        <v>111</v>
      </c>
      <c r="G3" s="643" t="s">
        <v>113</v>
      </c>
      <c r="H3" s="643" t="s">
        <v>112</v>
      </c>
      <c r="I3" s="643" t="s">
        <v>137</v>
      </c>
      <c r="J3" s="643" t="s">
        <v>108</v>
      </c>
      <c r="K3" s="643" t="s">
        <v>109</v>
      </c>
      <c r="L3" s="643" t="s">
        <v>110</v>
      </c>
      <c r="M3" s="643" t="s">
        <v>103</v>
      </c>
      <c r="N3" s="644" t="s">
        <v>62</v>
      </c>
    </row>
    <row r="4" spans="2:14" x14ac:dyDescent="0.25">
      <c r="B4" s="146">
        <v>1.1000000000000001</v>
      </c>
      <c r="C4" s="645">
        <v>3.9063464022676988</v>
      </c>
      <c r="D4" s="645">
        <v>0.22419665666627328</v>
      </c>
      <c r="E4" s="645">
        <v>7.7932917194805089</v>
      </c>
      <c r="F4" s="645">
        <v>25.250987282594856</v>
      </c>
      <c r="G4" s="645">
        <v>8.0468916578677554</v>
      </c>
      <c r="H4" s="645">
        <v>4.4674212408819587</v>
      </c>
      <c r="I4" s="645">
        <v>24.292839439629319</v>
      </c>
      <c r="J4" s="645">
        <v>3.9623993657073018</v>
      </c>
      <c r="K4" s="645">
        <v>7.3827062865794053</v>
      </c>
      <c r="L4" s="645">
        <v>0.89327474841736554</v>
      </c>
      <c r="M4" s="645">
        <v>13.779645199906943</v>
      </c>
      <c r="N4" s="646">
        <v>100</v>
      </c>
    </row>
    <row r="5" spans="2:14" x14ac:dyDescent="0.25">
      <c r="B5" s="146">
        <v>1.2</v>
      </c>
      <c r="C5" s="645">
        <v>13.440028316424556</v>
      </c>
      <c r="D5" s="645">
        <v>0</v>
      </c>
      <c r="E5" s="645">
        <v>0</v>
      </c>
      <c r="F5" s="645">
        <v>0.18681718770980701</v>
      </c>
      <c r="G5" s="645">
        <v>3.315864917270722</v>
      </c>
      <c r="H5" s="645">
        <v>61.88215430743427</v>
      </c>
      <c r="I5" s="645">
        <v>0.24780995560429264</v>
      </c>
      <c r="J5" s="645">
        <v>2.8209024495104634E-2</v>
      </c>
      <c r="K5" s="645">
        <v>5.2731670619368227</v>
      </c>
      <c r="L5" s="645">
        <v>2.5897875205494127</v>
      </c>
      <c r="M5" s="645">
        <v>13.036161708575179</v>
      </c>
      <c r="N5" s="646">
        <v>100</v>
      </c>
    </row>
    <row r="6" spans="2:14" x14ac:dyDescent="0.25">
      <c r="B6" s="146">
        <v>2.1</v>
      </c>
      <c r="C6" s="645">
        <v>4.0968692209279398</v>
      </c>
      <c r="D6" s="645">
        <v>5.2996788830344732</v>
      </c>
      <c r="E6" s="645">
        <v>19.054809096688803</v>
      </c>
      <c r="F6" s="645">
        <v>9.8248323843915362</v>
      </c>
      <c r="G6" s="645">
        <v>21.508246107451082</v>
      </c>
      <c r="H6" s="645">
        <v>7.4631762111342379</v>
      </c>
      <c r="I6" s="645">
        <v>7.092237377809365</v>
      </c>
      <c r="J6" s="645">
        <v>7.1469679830546022</v>
      </c>
      <c r="K6" s="645">
        <v>6.102578129492124</v>
      </c>
      <c r="L6" s="645">
        <v>0.16695264837331183</v>
      </c>
      <c r="M6" s="645">
        <v>12.243651957642516</v>
      </c>
      <c r="N6" s="646">
        <v>100</v>
      </c>
    </row>
    <row r="7" spans="2:14" x14ac:dyDescent="0.25">
      <c r="B7" s="146">
        <v>2.2000000000000002</v>
      </c>
      <c r="C7" s="645">
        <v>5.2937412900124654</v>
      </c>
      <c r="D7" s="645">
        <v>53.701211509252332</v>
      </c>
      <c r="E7" s="645">
        <v>12.375139007717532</v>
      </c>
      <c r="F7" s="645">
        <v>3.5988361353864957</v>
      </c>
      <c r="G7" s="645">
        <v>8.5398456910003304</v>
      </c>
      <c r="H7" s="645">
        <v>0.50497007314757669</v>
      </c>
      <c r="I7" s="645">
        <v>2.4170783573622101</v>
      </c>
      <c r="J7" s="645">
        <v>6.8150498662155634</v>
      </c>
      <c r="K7" s="645">
        <v>0.99806665276475415</v>
      </c>
      <c r="L7" s="645">
        <v>0.10644282123752653</v>
      </c>
      <c r="M7" s="645">
        <v>5.6496185959033074</v>
      </c>
      <c r="N7" s="646">
        <v>100</v>
      </c>
    </row>
    <row r="8" spans="2:14" x14ac:dyDescent="0.25">
      <c r="B8" s="147" t="s">
        <v>13</v>
      </c>
      <c r="C8" s="645">
        <v>5.8020789529866086</v>
      </c>
      <c r="D8" s="645">
        <v>0</v>
      </c>
      <c r="E8" s="645">
        <v>23.737993427434731</v>
      </c>
      <c r="F8" s="645">
        <v>16.260439098054427</v>
      </c>
      <c r="G8" s="645">
        <v>0.50596082703923728</v>
      </c>
      <c r="H8" s="645">
        <v>1.2124765408245977</v>
      </c>
      <c r="I8" s="645">
        <v>14.427387220122133</v>
      </c>
      <c r="J8" s="645">
        <v>14.421768410517386</v>
      </c>
      <c r="K8" s="645">
        <v>0</v>
      </c>
      <c r="L8" s="645">
        <v>0.28444096056062984</v>
      </c>
      <c r="M8" s="645">
        <v>23.347454562460303</v>
      </c>
      <c r="N8" s="646">
        <v>100</v>
      </c>
    </row>
    <row r="9" spans="2:14" x14ac:dyDescent="0.25">
      <c r="B9" s="98" t="s">
        <v>65</v>
      </c>
      <c r="C9" s="647">
        <v>4.3811481716974789</v>
      </c>
      <c r="D9" s="647">
        <v>0.68947268994240807</v>
      </c>
      <c r="E9" s="647">
        <v>8.2492853239643917</v>
      </c>
      <c r="F9" s="647">
        <v>23.280215485050714</v>
      </c>
      <c r="G9" s="647">
        <v>8.1431909783802059</v>
      </c>
      <c r="H9" s="647">
        <v>6.9804804838682895</v>
      </c>
      <c r="I9" s="647">
        <v>22.282123333005842</v>
      </c>
      <c r="J9" s="647">
        <v>4.163467796214456</v>
      </c>
      <c r="K9" s="647">
        <v>7.0371786886344054</v>
      </c>
      <c r="L9" s="647">
        <v>0.92298892937345633</v>
      </c>
      <c r="M9" s="647">
        <v>13.870448119868009</v>
      </c>
      <c r="N9" s="648">
        <v>100</v>
      </c>
    </row>
    <row r="10" spans="2:14" x14ac:dyDescent="0.25">
      <c r="B10" s="522" t="s">
        <v>363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51"/>
      <c r="N10" s="51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2" sqref="B2"/>
    </sheetView>
  </sheetViews>
  <sheetFormatPr defaultRowHeight="15" x14ac:dyDescent="0.25"/>
  <cols>
    <col min="2" max="2" width="13.140625" customWidth="1"/>
    <col min="3" max="3" width="13.85546875" customWidth="1"/>
    <col min="4" max="4" width="13.42578125" customWidth="1"/>
  </cols>
  <sheetData>
    <row r="1" spans="2:4" ht="15.75" x14ac:dyDescent="0.25">
      <c r="B1" s="649"/>
    </row>
    <row r="2" spans="2:4" ht="15.75" x14ac:dyDescent="0.25">
      <c r="B2" s="145" t="s">
        <v>377</v>
      </c>
    </row>
    <row r="3" spans="2:4" ht="24.75" thickBot="1" x14ac:dyDescent="0.3">
      <c r="B3" s="281"/>
      <c r="C3" s="282" t="s">
        <v>61</v>
      </c>
      <c r="D3" s="283" t="s">
        <v>220</v>
      </c>
    </row>
    <row r="4" spans="2:4" x14ac:dyDescent="0.25">
      <c r="B4" s="1231" t="s">
        <v>60</v>
      </c>
      <c r="C4" s="381">
        <v>1.1000000000000001</v>
      </c>
      <c r="D4" s="650">
        <v>51.925562160765054</v>
      </c>
    </row>
    <row r="5" spans="2:4" x14ac:dyDescent="0.25">
      <c r="B5" s="1231"/>
      <c r="C5" s="381">
        <v>1.2</v>
      </c>
      <c r="D5" s="650">
        <v>56.8</v>
      </c>
    </row>
    <row r="6" spans="2:4" x14ac:dyDescent="0.25">
      <c r="B6" s="1231"/>
      <c r="C6" s="381">
        <v>2.1</v>
      </c>
      <c r="D6" s="650">
        <v>52.624113475177303</v>
      </c>
    </row>
    <row r="7" spans="2:4" x14ac:dyDescent="0.25">
      <c r="B7" s="1231"/>
      <c r="C7" s="381">
        <v>2.2000000000000002</v>
      </c>
      <c r="D7" s="650">
        <v>35.874439461883405</v>
      </c>
    </row>
    <row r="8" spans="2:4" x14ac:dyDescent="0.25">
      <c r="B8" s="1231"/>
      <c r="C8" s="651" t="s">
        <v>13</v>
      </c>
      <c r="D8" s="650">
        <v>11.439114391143912</v>
      </c>
    </row>
    <row r="9" spans="2:4" x14ac:dyDescent="0.25">
      <c r="B9" s="1232"/>
      <c r="C9" s="652" t="s">
        <v>65</v>
      </c>
      <c r="D9" s="653">
        <v>49.838362068965516</v>
      </c>
    </row>
    <row r="10" spans="2:4" x14ac:dyDescent="0.25">
      <c r="B10" s="289" t="s">
        <v>66</v>
      </c>
      <c r="C10" s="654"/>
      <c r="D10" s="655">
        <v>64.324324324324323</v>
      </c>
    </row>
    <row r="11" spans="2:4" x14ac:dyDescent="0.25">
      <c r="B11" s="292" t="s">
        <v>339</v>
      </c>
      <c r="C11" s="293"/>
      <c r="D11" s="51"/>
    </row>
  </sheetData>
  <mergeCells count="1">
    <mergeCell ref="B4:B9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21.85546875" customWidth="1"/>
    <col min="8" max="8" width="14.140625" customWidth="1"/>
  </cols>
  <sheetData>
    <row r="1" spans="2:9" ht="15.75" x14ac:dyDescent="0.25">
      <c r="B1" s="145" t="s">
        <v>378</v>
      </c>
    </row>
    <row r="3" spans="2:9" ht="15.75" thickBot="1" x14ac:dyDescent="0.3">
      <c r="B3" s="488"/>
      <c r="C3" s="550"/>
      <c r="D3" s="550" t="s">
        <v>126</v>
      </c>
      <c r="E3" s="550"/>
      <c r="F3" s="550"/>
      <c r="G3" s="550"/>
      <c r="H3" s="550"/>
      <c r="I3" s="1273" t="s">
        <v>66</v>
      </c>
    </row>
    <row r="4" spans="2:9" ht="15.75" thickBot="1" x14ac:dyDescent="0.3">
      <c r="B4" s="656" t="s">
        <v>222</v>
      </c>
      <c r="C4" s="586">
        <v>1.1000000000000001</v>
      </c>
      <c r="D4" s="586">
        <v>1.2</v>
      </c>
      <c r="E4" s="586">
        <v>2.1</v>
      </c>
      <c r="F4" s="586">
        <v>2.2000000000000002</v>
      </c>
      <c r="G4" s="657" t="s">
        <v>13</v>
      </c>
      <c r="H4" s="586" t="s">
        <v>65</v>
      </c>
      <c r="I4" s="1253"/>
    </row>
    <row r="5" spans="2:9" x14ac:dyDescent="0.25">
      <c r="B5" s="658" t="s">
        <v>104</v>
      </c>
      <c r="C5" s="659">
        <v>46.973365617433416</v>
      </c>
      <c r="D5" s="659">
        <v>66.486486486486484</v>
      </c>
      <c r="E5" s="659">
        <v>39.896373056994818</v>
      </c>
      <c r="F5" s="659">
        <v>44.186046511627907</v>
      </c>
      <c r="G5" s="659">
        <v>10.982658959537572</v>
      </c>
      <c r="H5" s="660">
        <v>44.735406437534095</v>
      </c>
      <c r="I5" s="661">
        <v>44.927536231884055</v>
      </c>
    </row>
    <row r="6" spans="2:9" x14ac:dyDescent="0.25">
      <c r="B6" s="658" t="s">
        <v>105</v>
      </c>
      <c r="C6" s="659">
        <v>25</v>
      </c>
      <c r="D6" s="659">
        <v>0</v>
      </c>
      <c r="E6" s="659">
        <v>7.6923076923076925</v>
      </c>
      <c r="F6" s="659">
        <v>13.432835820895523</v>
      </c>
      <c r="G6" s="659">
        <v>0</v>
      </c>
      <c r="H6" s="660">
        <v>14.87603305785124</v>
      </c>
      <c r="I6" s="661">
        <v>54.285714285714285</v>
      </c>
    </row>
    <row r="7" spans="2:9" x14ac:dyDescent="0.25">
      <c r="B7" s="658" t="s">
        <v>106</v>
      </c>
      <c r="C7" s="659">
        <v>37.317784256559769</v>
      </c>
      <c r="D7" s="659">
        <v>0</v>
      </c>
      <c r="E7" s="659">
        <v>28.342245989304814</v>
      </c>
      <c r="F7" s="659">
        <v>13.559322033898304</v>
      </c>
      <c r="G7" s="659">
        <v>5.1546391752577323</v>
      </c>
      <c r="H7" s="660">
        <v>32.798833819241985</v>
      </c>
      <c r="I7" s="661">
        <v>32</v>
      </c>
    </row>
    <row r="8" spans="2:9" x14ac:dyDescent="0.25">
      <c r="B8" s="658" t="s">
        <v>107</v>
      </c>
      <c r="C8" s="659">
        <v>66.101694915254242</v>
      </c>
      <c r="D8" s="659">
        <v>6.25</v>
      </c>
      <c r="E8" s="659">
        <v>0</v>
      </c>
      <c r="F8" s="659">
        <v>0</v>
      </c>
      <c r="G8" s="659">
        <v>0</v>
      </c>
      <c r="H8" s="660">
        <v>53.333333333333336</v>
      </c>
      <c r="I8" s="661">
        <v>80</v>
      </c>
    </row>
    <row r="9" spans="2:9" x14ac:dyDescent="0.25">
      <c r="B9" s="658" t="s">
        <v>223</v>
      </c>
      <c r="C9" s="659">
        <v>43.288375080282592</v>
      </c>
      <c r="D9" s="659">
        <v>0</v>
      </c>
      <c r="E9" s="659">
        <v>37.209302325581397</v>
      </c>
      <c r="F9" s="659">
        <v>43.939393939393938</v>
      </c>
      <c r="G9" s="659">
        <v>8.4210526315789469</v>
      </c>
      <c r="H9" s="660">
        <v>39.445843828715368</v>
      </c>
      <c r="I9" s="661">
        <v>44.155844155844157</v>
      </c>
    </row>
    <row r="10" spans="2:9" x14ac:dyDescent="0.25">
      <c r="B10" s="658" t="s">
        <v>109</v>
      </c>
      <c r="C10" s="659">
        <v>77.278106508875737</v>
      </c>
      <c r="D10" s="659">
        <v>60.714285714285715</v>
      </c>
      <c r="E10" s="659">
        <v>89.534883720930239</v>
      </c>
      <c r="F10" s="659">
        <v>100</v>
      </c>
      <c r="G10" s="659">
        <v>0</v>
      </c>
      <c r="H10" s="660">
        <v>77.117818889970792</v>
      </c>
      <c r="I10" s="661">
        <v>60</v>
      </c>
    </row>
    <row r="11" spans="2:9" x14ac:dyDescent="0.25">
      <c r="B11" s="658" t="s">
        <v>110</v>
      </c>
      <c r="C11" s="659">
        <v>71.120689655172413</v>
      </c>
      <c r="D11" s="659">
        <v>70.588235294117652</v>
      </c>
      <c r="E11" s="659">
        <v>83.333333333333329</v>
      </c>
      <c r="F11" s="659">
        <v>100</v>
      </c>
      <c r="G11" s="659">
        <v>12.5</v>
      </c>
      <c r="H11" s="660">
        <v>69.7508896797153</v>
      </c>
      <c r="I11" s="661">
        <v>40</v>
      </c>
    </row>
    <row r="12" spans="2:9" x14ac:dyDescent="0.25">
      <c r="B12" s="658" t="s">
        <v>111</v>
      </c>
      <c r="C12" s="659">
        <v>41.121031746031747</v>
      </c>
      <c r="D12" s="659">
        <v>0</v>
      </c>
      <c r="E12" s="659">
        <v>39.455782312925173</v>
      </c>
      <c r="F12" s="659">
        <v>54.347826086956523</v>
      </c>
      <c r="G12" s="659">
        <v>11.494252873563218</v>
      </c>
      <c r="H12" s="660">
        <v>40.139312146277753</v>
      </c>
      <c r="I12" s="661">
        <v>41.176470588235297</v>
      </c>
    </row>
    <row r="13" spans="2:9" x14ac:dyDescent="0.25">
      <c r="B13" s="658" t="s">
        <v>112</v>
      </c>
      <c r="C13" s="659">
        <v>70.602409638554221</v>
      </c>
      <c r="D13" s="659">
        <v>79.109589041095887</v>
      </c>
      <c r="E13" s="659">
        <v>60</v>
      </c>
      <c r="F13" s="659">
        <v>55.555555555555557</v>
      </c>
      <c r="G13" s="659">
        <v>2.9411764705882355</v>
      </c>
      <c r="H13" s="660">
        <v>70.256410256410263</v>
      </c>
      <c r="I13" s="661">
        <v>73.07692307692308</v>
      </c>
    </row>
    <row r="14" spans="2:9" x14ac:dyDescent="0.25">
      <c r="B14" s="658" t="s">
        <v>113</v>
      </c>
      <c r="C14" s="659">
        <v>53.136810279667422</v>
      </c>
      <c r="D14" s="659">
        <v>19.047619047619047</v>
      </c>
      <c r="E14" s="659">
        <v>53.597122302158276</v>
      </c>
      <c r="F14" s="659">
        <v>35.820895522388057</v>
      </c>
      <c r="G14" s="659">
        <v>0</v>
      </c>
      <c r="H14" s="660">
        <v>51.825677267373379</v>
      </c>
      <c r="I14" s="661">
        <v>62.5</v>
      </c>
    </row>
    <row r="15" spans="2:9" x14ac:dyDescent="0.25">
      <c r="B15" s="658" t="s">
        <v>224</v>
      </c>
      <c r="C15" s="659">
        <v>47.145669291338585</v>
      </c>
      <c r="D15" s="659">
        <v>0</v>
      </c>
      <c r="E15" s="659">
        <v>33.333333333333336</v>
      </c>
      <c r="F15" s="659">
        <v>45.454545454545453</v>
      </c>
      <c r="G15" s="659">
        <v>28.8135593220339</v>
      </c>
      <c r="H15" s="660">
        <v>45.739910313901348</v>
      </c>
      <c r="I15" s="661">
        <v>55.844155844155843</v>
      </c>
    </row>
    <row r="16" spans="2:9" x14ac:dyDescent="0.25">
      <c r="B16" s="658" t="s">
        <v>118</v>
      </c>
      <c r="C16" s="659">
        <v>46.531791907514453</v>
      </c>
      <c r="D16" s="659">
        <v>100</v>
      </c>
      <c r="E16" s="659">
        <v>20.833333333333332</v>
      </c>
      <c r="F16" s="659">
        <v>41.666666666666664</v>
      </c>
      <c r="G16" s="659">
        <v>21.428571428571427</v>
      </c>
      <c r="H16" s="660">
        <v>45.103324348607366</v>
      </c>
      <c r="I16" s="661">
        <v>100</v>
      </c>
    </row>
    <row r="17" spans="2:9" x14ac:dyDescent="0.25">
      <c r="B17" s="658" t="s">
        <v>225</v>
      </c>
      <c r="C17" s="659">
        <v>52.741514360313317</v>
      </c>
      <c r="D17" s="659">
        <v>0</v>
      </c>
      <c r="E17" s="659">
        <v>47.61904761904762</v>
      </c>
      <c r="F17" s="659">
        <v>35</v>
      </c>
      <c r="G17" s="659">
        <v>0</v>
      </c>
      <c r="H17" s="660">
        <v>50.712830957230146</v>
      </c>
      <c r="I17" s="661">
        <v>43.75</v>
      </c>
    </row>
    <row r="18" spans="2:9" x14ac:dyDescent="0.25">
      <c r="B18" s="658" t="s">
        <v>140</v>
      </c>
      <c r="C18" s="659">
        <v>24.576271186440678</v>
      </c>
      <c r="D18" s="659">
        <v>0</v>
      </c>
      <c r="E18" s="659">
        <v>18.75</v>
      </c>
      <c r="F18" s="659">
        <v>0</v>
      </c>
      <c r="G18" s="659">
        <v>4</v>
      </c>
      <c r="H18" s="660">
        <v>22.142857142857142</v>
      </c>
      <c r="I18" s="661">
        <v>10</v>
      </c>
    </row>
    <row r="19" spans="2:9" x14ac:dyDescent="0.25">
      <c r="B19" s="658" t="s">
        <v>115</v>
      </c>
      <c r="C19" s="659">
        <v>56.215469613259671</v>
      </c>
      <c r="D19" s="659">
        <v>0</v>
      </c>
      <c r="E19" s="659">
        <v>72.959183673469383</v>
      </c>
      <c r="F19" s="659">
        <v>53.488372093023258</v>
      </c>
      <c r="G19" s="659">
        <v>16.666666666666668</v>
      </c>
      <c r="H19" s="660">
        <v>59.053497942386834</v>
      </c>
      <c r="I19" s="661">
        <v>0</v>
      </c>
    </row>
    <row r="20" spans="2:9" x14ac:dyDescent="0.25">
      <c r="B20" s="658" t="s">
        <v>142</v>
      </c>
      <c r="C20" s="659">
        <v>78.966789667896677</v>
      </c>
      <c r="D20" s="659">
        <v>35</v>
      </c>
      <c r="E20" s="659">
        <v>83.908045977011497</v>
      </c>
      <c r="F20" s="659">
        <v>77.41935483870968</v>
      </c>
      <c r="G20" s="659">
        <v>14.285714285714286</v>
      </c>
      <c r="H20" s="660">
        <v>74.77064220183486</v>
      </c>
      <c r="I20" s="661">
        <v>66.666666666666671</v>
      </c>
    </row>
    <row r="21" spans="2:9" x14ac:dyDescent="0.25">
      <c r="B21" s="494" t="s">
        <v>143</v>
      </c>
      <c r="C21" s="662">
        <v>52</v>
      </c>
      <c r="D21" s="662">
        <v>83.333333333333329</v>
      </c>
      <c r="E21" s="662">
        <v>48</v>
      </c>
      <c r="F21" s="662">
        <v>33.333333333333336</v>
      </c>
      <c r="G21" s="662">
        <v>33.333333333333336</v>
      </c>
      <c r="H21" s="663">
        <v>51.47679324894515</v>
      </c>
      <c r="I21" s="664">
        <v>70.454545454545453</v>
      </c>
    </row>
    <row r="22" spans="2:9" x14ac:dyDescent="0.25">
      <c r="B22" s="665" t="s">
        <v>339</v>
      </c>
      <c r="C22" s="72"/>
      <c r="D22" s="72"/>
      <c r="E22" s="72"/>
      <c r="F22" s="72"/>
      <c r="G22" s="72"/>
      <c r="H22" s="72"/>
      <c r="I22" s="72"/>
    </row>
  </sheetData>
  <mergeCells count="1">
    <mergeCell ref="I3:I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3.85546875" customWidth="1"/>
    <col min="4" max="4" width="12.5703125" customWidth="1"/>
  </cols>
  <sheetData>
    <row r="1" spans="2:4" ht="15.75" x14ac:dyDescent="0.25">
      <c r="B1" s="145" t="s">
        <v>379</v>
      </c>
    </row>
    <row r="2" spans="2:4" ht="15.75" thickBot="1" x14ac:dyDescent="0.3"/>
    <row r="3" spans="2:4" ht="39" thickBot="1" x14ac:dyDescent="0.3">
      <c r="B3" s="666"/>
      <c r="C3" s="667" t="s">
        <v>61</v>
      </c>
      <c r="D3" s="668" t="s">
        <v>227</v>
      </c>
    </row>
    <row r="4" spans="2:4" x14ac:dyDescent="0.25">
      <c r="B4" s="1274" t="s">
        <v>228</v>
      </c>
      <c r="C4" s="669">
        <v>1.1000000000000001</v>
      </c>
      <c r="D4" s="670">
        <v>13.310933057637632</v>
      </c>
    </row>
    <row r="5" spans="2:4" x14ac:dyDescent="0.25">
      <c r="B5" s="1274"/>
      <c r="C5" s="669">
        <v>1.2</v>
      </c>
      <c r="D5" s="670">
        <v>55</v>
      </c>
    </row>
    <row r="6" spans="2:4" x14ac:dyDescent="0.25">
      <c r="B6" s="1274"/>
      <c r="C6" s="669">
        <v>2.1</v>
      </c>
      <c r="D6" s="670">
        <v>19.148936170212767</v>
      </c>
    </row>
    <row r="7" spans="2:4" x14ac:dyDescent="0.25">
      <c r="B7" s="1274"/>
      <c r="C7" s="669">
        <v>2.2000000000000002</v>
      </c>
      <c r="D7" s="670">
        <v>34.08071748878924</v>
      </c>
    </row>
    <row r="8" spans="2:4" x14ac:dyDescent="0.25">
      <c r="B8" s="1274"/>
      <c r="C8" s="671" t="s">
        <v>13</v>
      </c>
      <c r="D8" s="670">
        <v>1.4760147601476015</v>
      </c>
    </row>
    <row r="9" spans="2:4" x14ac:dyDescent="0.25">
      <c r="B9" s="1275"/>
      <c r="C9" s="672" t="s">
        <v>65</v>
      </c>
      <c r="D9" s="673">
        <v>18.049568965517242</v>
      </c>
    </row>
    <row r="10" spans="2:4" x14ac:dyDescent="0.25">
      <c r="B10" s="674" t="s">
        <v>66</v>
      </c>
      <c r="C10" s="675"/>
      <c r="D10" s="676">
        <v>50.810810810810814</v>
      </c>
    </row>
    <row r="11" spans="2:4" x14ac:dyDescent="0.25">
      <c r="B11" s="312" t="s">
        <v>339</v>
      </c>
      <c r="C11" s="51"/>
      <c r="D11" s="129"/>
    </row>
  </sheetData>
  <mergeCells count="1">
    <mergeCell ref="B4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workbookViewId="0">
      <selection activeCell="G7" sqref="G7"/>
    </sheetView>
  </sheetViews>
  <sheetFormatPr defaultRowHeight="15" x14ac:dyDescent="0.25"/>
  <cols>
    <col min="2" max="2" width="11" customWidth="1"/>
  </cols>
  <sheetData>
    <row r="1" spans="2:5" ht="15.75" x14ac:dyDescent="0.25">
      <c r="B1" s="145" t="s">
        <v>78</v>
      </c>
    </row>
    <row r="3" spans="2:5" ht="15.75" thickBot="1" x14ac:dyDescent="0.3">
      <c r="B3" s="91"/>
      <c r="C3" s="1233" t="s">
        <v>60</v>
      </c>
      <c r="D3" s="1233"/>
      <c r="E3" s="1234"/>
    </row>
    <row r="4" spans="2:5" ht="15.75" thickBot="1" x14ac:dyDescent="0.3">
      <c r="B4" s="77" t="s">
        <v>61</v>
      </c>
      <c r="C4" s="92" t="s">
        <v>76</v>
      </c>
      <c r="D4" s="92" t="s">
        <v>77</v>
      </c>
      <c r="E4" s="93" t="s">
        <v>62</v>
      </c>
    </row>
    <row r="5" spans="2:5" x14ac:dyDescent="0.25">
      <c r="B5" s="94">
        <v>1.1000000000000001</v>
      </c>
      <c r="C5" s="95">
        <v>69.453872261647646</v>
      </c>
      <c r="D5" s="95">
        <v>30.546127738352357</v>
      </c>
      <c r="E5" s="96">
        <v>100</v>
      </c>
    </row>
    <row r="6" spans="2:5" x14ac:dyDescent="0.25">
      <c r="B6" s="94">
        <v>1.2</v>
      </c>
      <c r="C6" s="95">
        <v>63.249516441005802</v>
      </c>
      <c r="D6" s="95">
        <v>36.750483558994198</v>
      </c>
      <c r="E6" s="96">
        <v>100</v>
      </c>
    </row>
    <row r="7" spans="2:5" x14ac:dyDescent="0.25">
      <c r="B7" s="94">
        <v>2.1</v>
      </c>
      <c r="C7" s="95">
        <v>72.056239015817226</v>
      </c>
      <c r="D7" s="95">
        <v>27.943760984182774</v>
      </c>
      <c r="E7" s="96">
        <v>100</v>
      </c>
    </row>
    <row r="8" spans="2:5" x14ac:dyDescent="0.25">
      <c r="B8" s="94">
        <v>2.2000000000000002</v>
      </c>
      <c r="C8" s="95">
        <v>69.022869022869031</v>
      </c>
      <c r="D8" s="95">
        <v>30.97713097713098</v>
      </c>
      <c r="E8" s="96">
        <v>100</v>
      </c>
    </row>
    <row r="9" spans="2:5" x14ac:dyDescent="0.25">
      <c r="B9" s="97" t="s">
        <v>13</v>
      </c>
      <c r="C9" s="95">
        <v>86.770428015564207</v>
      </c>
      <c r="D9" s="95">
        <v>13.229571984435799</v>
      </c>
      <c r="E9" s="96">
        <v>100</v>
      </c>
    </row>
    <row r="10" spans="2:5" x14ac:dyDescent="0.25">
      <c r="B10" s="98" t="s">
        <v>65</v>
      </c>
      <c r="C10" s="99">
        <v>69.950641658440276</v>
      </c>
      <c r="D10" s="99">
        <v>30.049358341559724</v>
      </c>
      <c r="E10" s="100">
        <v>100</v>
      </c>
    </row>
    <row r="11" spans="2:5" x14ac:dyDescent="0.25">
      <c r="B11" s="51" t="s">
        <v>71</v>
      </c>
      <c r="C11" s="51"/>
      <c r="D11" s="51"/>
      <c r="E11" s="51"/>
    </row>
  </sheetData>
  <mergeCells count="1">
    <mergeCell ref="C3:E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1" sqref="B1"/>
    </sheetView>
  </sheetViews>
  <sheetFormatPr defaultRowHeight="15" x14ac:dyDescent="0.25"/>
  <cols>
    <col min="2" max="2" width="15.28515625" customWidth="1"/>
    <col min="3" max="3" width="12.28515625" customWidth="1"/>
    <col min="6" max="6" width="16.28515625" customWidth="1"/>
    <col min="8" max="8" width="10.5703125" customWidth="1"/>
  </cols>
  <sheetData>
    <row r="1" spans="2:9" ht="15.75" x14ac:dyDescent="0.25">
      <c r="B1" s="692" t="s">
        <v>380</v>
      </c>
    </row>
    <row r="3" spans="2:9" ht="29.25" thickBot="1" x14ac:dyDescent="0.3">
      <c r="B3" s="281"/>
      <c r="C3" s="677" t="s">
        <v>61</v>
      </c>
      <c r="D3" s="678" t="s">
        <v>230</v>
      </c>
      <c r="E3" s="678" t="s">
        <v>231</v>
      </c>
      <c r="F3" s="678" t="s">
        <v>232</v>
      </c>
      <c r="G3" s="678" t="s">
        <v>233</v>
      </c>
      <c r="H3" s="678" t="s">
        <v>234</v>
      </c>
      <c r="I3" s="679" t="s">
        <v>62</v>
      </c>
    </row>
    <row r="4" spans="2:9" x14ac:dyDescent="0.25">
      <c r="B4" s="1276" t="s">
        <v>60</v>
      </c>
      <c r="C4" s="680">
        <v>1.1000000000000001</v>
      </c>
      <c r="D4" s="685">
        <v>31.240428790199083</v>
      </c>
      <c r="E4" s="685">
        <v>31.087289433384381</v>
      </c>
      <c r="F4" s="685">
        <v>0.91883614088820831</v>
      </c>
      <c r="G4" s="685">
        <v>36.140888208269523</v>
      </c>
      <c r="H4" s="685">
        <v>0.61255742725880546</v>
      </c>
      <c r="I4" s="686">
        <v>100</v>
      </c>
    </row>
    <row r="5" spans="2:9" x14ac:dyDescent="0.25">
      <c r="B5" s="1276"/>
      <c r="C5" s="680">
        <v>1.2</v>
      </c>
      <c r="D5" s="685">
        <v>79.032258064516128</v>
      </c>
      <c r="E5" s="685">
        <v>9.67741935483871</v>
      </c>
      <c r="F5" s="685">
        <v>1.2903225806451613</v>
      </c>
      <c r="G5" s="685">
        <v>10</v>
      </c>
      <c r="H5" s="685">
        <v>0</v>
      </c>
      <c r="I5" s="686">
        <v>100</v>
      </c>
    </row>
    <row r="6" spans="2:9" x14ac:dyDescent="0.25">
      <c r="B6" s="1276"/>
      <c r="C6" s="680">
        <v>2.1</v>
      </c>
      <c r="D6" s="685">
        <v>25.862068965517242</v>
      </c>
      <c r="E6" s="685">
        <v>33.333333333333336</v>
      </c>
      <c r="F6" s="685">
        <v>0.57471264367816088</v>
      </c>
      <c r="G6" s="685">
        <v>39.655172413793103</v>
      </c>
      <c r="H6" s="685">
        <v>0.57471264367816088</v>
      </c>
      <c r="I6" s="686">
        <v>100</v>
      </c>
    </row>
    <row r="7" spans="2:9" x14ac:dyDescent="0.25">
      <c r="B7" s="1276"/>
      <c r="C7" s="680">
        <v>2.2000000000000002</v>
      </c>
      <c r="D7" s="685">
        <v>40.441176470588232</v>
      </c>
      <c r="E7" s="685">
        <v>38.970588235294116</v>
      </c>
      <c r="F7" s="685">
        <v>2.2058823529411766</v>
      </c>
      <c r="G7" s="685">
        <v>15.441176470588236</v>
      </c>
      <c r="H7" s="685">
        <v>2.9411764705882355</v>
      </c>
      <c r="I7" s="686">
        <v>100</v>
      </c>
    </row>
    <row r="8" spans="2:9" x14ac:dyDescent="0.25">
      <c r="B8" s="1276"/>
      <c r="C8" s="681" t="s">
        <v>13</v>
      </c>
      <c r="D8" s="685">
        <v>42.857142857142854</v>
      </c>
      <c r="E8" s="685">
        <v>14.285714285714286</v>
      </c>
      <c r="F8" s="685">
        <v>0</v>
      </c>
      <c r="G8" s="685">
        <v>42.857142857142854</v>
      </c>
      <c r="H8" s="685">
        <v>0</v>
      </c>
      <c r="I8" s="686">
        <v>100</v>
      </c>
    </row>
    <row r="9" spans="2:9" x14ac:dyDescent="0.25">
      <c r="B9" s="1277"/>
      <c r="C9" s="682" t="s">
        <v>65</v>
      </c>
      <c r="D9" s="687">
        <v>43.125</v>
      </c>
      <c r="E9" s="687">
        <v>26.953125</v>
      </c>
      <c r="F9" s="687">
        <v>1.09375</v>
      </c>
      <c r="G9" s="687">
        <v>28.125</v>
      </c>
      <c r="H9" s="687">
        <v>0.703125</v>
      </c>
      <c r="I9" s="688">
        <v>100</v>
      </c>
    </row>
    <row r="10" spans="2:9" x14ac:dyDescent="0.25">
      <c r="B10" s="683" t="s">
        <v>66</v>
      </c>
      <c r="C10" s="684"/>
      <c r="D10" s="689">
        <v>39.520958083832333</v>
      </c>
      <c r="E10" s="689">
        <v>38.922155688622752</v>
      </c>
      <c r="F10" s="689">
        <v>2.3952095808383231</v>
      </c>
      <c r="G10" s="689">
        <v>15.568862275449101</v>
      </c>
      <c r="H10" s="689">
        <v>3.5928143712574849</v>
      </c>
      <c r="I10" s="690">
        <v>100</v>
      </c>
    </row>
    <row r="11" spans="2:9" x14ac:dyDescent="0.25">
      <c r="B11" s="312" t="s">
        <v>339</v>
      </c>
      <c r="C11" s="51"/>
      <c r="D11" s="129"/>
      <c r="E11" s="129"/>
      <c r="F11" s="129"/>
      <c r="G11" s="129"/>
      <c r="H11" s="129"/>
      <c r="I11" s="129"/>
    </row>
  </sheetData>
  <mergeCells count="1">
    <mergeCell ref="B4:B9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21.85546875" customWidth="1"/>
    <col min="8" max="8" width="13.42578125" customWidth="1"/>
  </cols>
  <sheetData>
    <row r="1" spans="2:9" ht="15.75" x14ac:dyDescent="0.25">
      <c r="B1" s="693" t="s">
        <v>381</v>
      </c>
    </row>
    <row r="2" spans="2:9" ht="15.75" thickBot="1" x14ac:dyDescent="0.3"/>
    <row r="3" spans="2:9" ht="15.75" thickBot="1" x14ac:dyDescent="0.3">
      <c r="B3" s="322"/>
      <c r="C3" s="323"/>
      <c r="D3" s="323" t="s">
        <v>126</v>
      </c>
      <c r="E3" s="323"/>
      <c r="F3" s="323"/>
      <c r="G3" s="323"/>
      <c r="H3" s="323"/>
      <c r="I3" s="1251" t="s">
        <v>66</v>
      </c>
    </row>
    <row r="4" spans="2:9" ht="15.75" thickBot="1" x14ac:dyDescent="0.3">
      <c r="B4" s="294" t="s">
        <v>236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46"/>
    </row>
    <row r="5" spans="2:9" x14ac:dyDescent="0.25">
      <c r="B5" s="137" t="s">
        <v>104</v>
      </c>
      <c r="C5" s="324">
        <v>7.1890145395799676</v>
      </c>
      <c r="D5" s="324">
        <v>10.810810810810811</v>
      </c>
      <c r="E5" s="324">
        <v>6.770833333333333</v>
      </c>
      <c r="F5" s="324">
        <v>13.953488372093023</v>
      </c>
      <c r="G5" s="324">
        <v>0</v>
      </c>
      <c r="H5" s="324">
        <v>6.9907154560349536</v>
      </c>
      <c r="I5" s="325">
        <v>26.470588235294116</v>
      </c>
    </row>
    <row r="6" spans="2:9" x14ac:dyDescent="0.25">
      <c r="B6" s="137" t="s">
        <v>105</v>
      </c>
      <c r="C6" s="324">
        <v>67.857142857142861</v>
      </c>
      <c r="D6" s="324">
        <v>0</v>
      </c>
      <c r="E6" s="324">
        <v>38.46153846153846</v>
      </c>
      <c r="F6" s="324">
        <v>71.641791044776113</v>
      </c>
      <c r="G6" s="324">
        <v>0</v>
      </c>
      <c r="H6" s="324">
        <v>63.636363636363633</v>
      </c>
      <c r="I6" s="325">
        <v>100</v>
      </c>
    </row>
    <row r="7" spans="2:9" x14ac:dyDescent="0.25">
      <c r="B7" s="137" t="s">
        <v>106</v>
      </c>
      <c r="C7" s="324">
        <v>3.8872691933916426</v>
      </c>
      <c r="D7" s="324">
        <v>0</v>
      </c>
      <c r="E7" s="324">
        <v>2.6737967914438503</v>
      </c>
      <c r="F7" s="324">
        <v>3.3898305084745761</v>
      </c>
      <c r="G7" s="324">
        <v>0</v>
      </c>
      <c r="H7" s="324">
        <v>3.425655976676385</v>
      </c>
      <c r="I7" s="325">
        <v>8</v>
      </c>
    </row>
    <row r="8" spans="2:9" x14ac:dyDescent="0.25">
      <c r="B8" s="137" t="s">
        <v>107</v>
      </c>
      <c r="C8" s="324">
        <v>42.372881355932201</v>
      </c>
      <c r="D8" s="324">
        <v>0</v>
      </c>
      <c r="E8" s="324">
        <v>0</v>
      </c>
      <c r="F8" s="324">
        <v>0</v>
      </c>
      <c r="G8" s="324">
        <v>0</v>
      </c>
      <c r="H8" s="324">
        <v>33.333333333333336</v>
      </c>
      <c r="I8" s="325">
        <v>60</v>
      </c>
    </row>
    <row r="9" spans="2:9" x14ac:dyDescent="0.25">
      <c r="B9" s="137" t="s">
        <v>223</v>
      </c>
      <c r="C9" s="324">
        <v>2.8920308483290489</v>
      </c>
      <c r="D9" s="324">
        <v>0</v>
      </c>
      <c r="E9" s="324">
        <v>3.4883720930232558</v>
      </c>
      <c r="F9" s="324">
        <v>9.0909090909090917</v>
      </c>
      <c r="G9" s="324">
        <v>0</v>
      </c>
      <c r="H9" s="324">
        <v>2.872983870967742</v>
      </c>
      <c r="I9" s="325">
        <v>15.584415584415584</v>
      </c>
    </row>
    <row r="10" spans="2:9" x14ac:dyDescent="0.25">
      <c r="B10" s="137" t="s">
        <v>109</v>
      </c>
      <c r="C10" s="324">
        <v>17.514792899408285</v>
      </c>
      <c r="D10" s="324">
        <v>0</v>
      </c>
      <c r="E10" s="324">
        <v>50</v>
      </c>
      <c r="F10" s="324">
        <v>36.363636363636367</v>
      </c>
      <c r="G10" s="324">
        <v>0</v>
      </c>
      <c r="H10" s="324">
        <v>18.9873417721519</v>
      </c>
      <c r="I10" s="325">
        <v>20</v>
      </c>
    </row>
    <row r="11" spans="2:9" x14ac:dyDescent="0.25">
      <c r="B11" s="137" t="s">
        <v>110</v>
      </c>
      <c r="C11" s="324">
        <v>6.8965517241379306</v>
      </c>
      <c r="D11" s="324">
        <v>2.9411764705882355</v>
      </c>
      <c r="E11" s="324">
        <v>0</v>
      </c>
      <c r="F11" s="324">
        <v>0</v>
      </c>
      <c r="G11" s="324">
        <v>0</v>
      </c>
      <c r="H11" s="324">
        <v>6.0498220640569391</v>
      </c>
      <c r="I11" s="325">
        <v>0</v>
      </c>
    </row>
    <row r="12" spans="2:9" x14ac:dyDescent="0.25">
      <c r="B12" s="137" t="s">
        <v>111</v>
      </c>
      <c r="C12" s="324">
        <v>0.44642857142857145</v>
      </c>
      <c r="D12" s="324">
        <v>0</v>
      </c>
      <c r="E12" s="324">
        <v>0</v>
      </c>
      <c r="F12" s="324">
        <v>0</v>
      </c>
      <c r="G12" s="324">
        <v>0</v>
      </c>
      <c r="H12" s="324">
        <v>0.39181541140618198</v>
      </c>
      <c r="I12" s="325">
        <v>2.9411764705882355</v>
      </c>
    </row>
    <row r="13" spans="2:9" x14ac:dyDescent="0.25">
      <c r="B13" s="137" t="s">
        <v>112</v>
      </c>
      <c r="C13" s="324">
        <v>20.481927710843372</v>
      </c>
      <c r="D13" s="324">
        <v>82.534246575342465</v>
      </c>
      <c r="E13" s="324">
        <v>23.333333333333332</v>
      </c>
      <c r="F13" s="324">
        <v>22.222222222222221</v>
      </c>
      <c r="G13" s="324">
        <v>2.9411764705882355</v>
      </c>
      <c r="H13" s="324">
        <v>43.07692307692308</v>
      </c>
      <c r="I13" s="325">
        <v>46.153846153846153</v>
      </c>
    </row>
    <row r="14" spans="2:9" x14ac:dyDescent="0.25">
      <c r="B14" s="137" t="s">
        <v>113</v>
      </c>
      <c r="C14" s="324">
        <v>0.60468631897203329</v>
      </c>
      <c r="D14" s="324">
        <v>0</v>
      </c>
      <c r="E14" s="324">
        <v>1.7985611510791366</v>
      </c>
      <c r="F14" s="324">
        <v>2.9850746268656718</v>
      </c>
      <c r="G14" s="324">
        <v>0</v>
      </c>
      <c r="H14" s="324">
        <v>0.88339222614840984</v>
      </c>
      <c r="I14" s="325">
        <v>12.5</v>
      </c>
    </row>
    <row r="15" spans="2:9" x14ac:dyDescent="0.25">
      <c r="B15" s="137" t="s">
        <v>224</v>
      </c>
      <c r="C15" s="324">
        <v>0.29527559055118108</v>
      </c>
      <c r="D15" s="324">
        <v>0</v>
      </c>
      <c r="E15" s="324">
        <v>0</v>
      </c>
      <c r="F15" s="324">
        <v>0</v>
      </c>
      <c r="G15" s="324">
        <v>0</v>
      </c>
      <c r="H15" s="324">
        <v>0.26905829596412556</v>
      </c>
      <c r="I15" s="325">
        <v>3.8961038961038961</v>
      </c>
    </row>
    <row r="16" spans="2:9" x14ac:dyDescent="0.25">
      <c r="B16" s="137" t="s">
        <v>118</v>
      </c>
      <c r="C16" s="324">
        <v>9.6339113680154145E-2</v>
      </c>
      <c r="D16" s="324">
        <v>0</v>
      </c>
      <c r="E16" s="324">
        <v>0</v>
      </c>
      <c r="F16" s="324">
        <v>0</v>
      </c>
      <c r="G16" s="324">
        <v>0</v>
      </c>
      <c r="H16" s="324">
        <v>8.9847259658580411E-2</v>
      </c>
      <c r="I16" s="325">
        <v>0</v>
      </c>
    </row>
    <row r="17" spans="2:9" x14ac:dyDescent="0.25">
      <c r="B17" s="137" t="s">
        <v>225</v>
      </c>
      <c r="C17" s="324">
        <v>2.6109660574412534</v>
      </c>
      <c r="D17" s="324">
        <v>0</v>
      </c>
      <c r="E17" s="324">
        <v>8.3333333333333339</v>
      </c>
      <c r="F17" s="324">
        <v>5</v>
      </c>
      <c r="G17" s="324">
        <v>0</v>
      </c>
      <c r="H17" s="324">
        <v>3.6659877800407332</v>
      </c>
      <c r="I17" s="325">
        <v>37.5</v>
      </c>
    </row>
    <row r="18" spans="2:9" x14ac:dyDescent="0.25">
      <c r="B18" s="137" t="s">
        <v>140</v>
      </c>
      <c r="C18" s="324">
        <v>1.271186440677966</v>
      </c>
      <c r="D18" s="324">
        <v>0</v>
      </c>
      <c r="E18" s="324">
        <v>0</v>
      </c>
      <c r="F18" s="324">
        <v>0</v>
      </c>
      <c r="G18" s="324">
        <v>0</v>
      </c>
      <c r="H18" s="324">
        <v>1.0714285714285714</v>
      </c>
      <c r="I18" s="325">
        <v>10</v>
      </c>
    </row>
    <row r="19" spans="2:9" x14ac:dyDescent="0.25">
      <c r="B19" s="137" t="s">
        <v>115</v>
      </c>
      <c r="C19" s="324">
        <v>1.1049723756906078</v>
      </c>
      <c r="D19" s="324">
        <v>0</v>
      </c>
      <c r="E19" s="324">
        <v>2.0408163265306123</v>
      </c>
      <c r="F19" s="324">
        <v>0</v>
      </c>
      <c r="G19" s="324">
        <v>0</v>
      </c>
      <c r="H19" s="324">
        <v>1.2345679012345678</v>
      </c>
      <c r="I19" s="325">
        <v>0</v>
      </c>
    </row>
    <row r="20" spans="2:9" x14ac:dyDescent="0.25">
      <c r="B20" s="137" t="s">
        <v>142</v>
      </c>
      <c r="C20" s="324">
        <v>35.055350553505534</v>
      </c>
      <c r="D20" s="324">
        <v>45</v>
      </c>
      <c r="E20" s="324">
        <v>60.919540229885058</v>
      </c>
      <c r="F20" s="324">
        <v>64.516129032258064</v>
      </c>
      <c r="G20" s="324">
        <v>42.857142857142854</v>
      </c>
      <c r="H20" s="324">
        <v>43.348623853211009</v>
      </c>
      <c r="I20" s="325">
        <v>52.38095238095238</v>
      </c>
    </row>
    <row r="21" spans="2:9" x14ac:dyDescent="0.25">
      <c r="B21" s="98" t="s">
        <v>143</v>
      </c>
      <c r="C21" s="326">
        <v>0.94117647058823528</v>
      </c>
      <c r="D21" s="326">
        <v>16.666666666666668</v>
      </c>
      <c r="E21" s="326">
        <v>12</v>
      </c>
      <c r="F21" s="326">
        <v>0</v>
      </c>
      <c r="G21" s="326">
        <v>0</v>
      </c>
      <c r="H21" s="326">
        <v>1.6877637130801688</v>
      </c>
      <c r="I21" s="327">
        <v>11.363636363636363</v>
      </c>
    </row>
    <row r="22" spans="2:9" x14ac:dyDescent="0.25">
      <c r="B22" s="312" t="s">
        <v>339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"/>
  <sheetViews>
    <sheetView zoomScale="140" zoomScaleNormal="140" workbookViewId="0">
      <selection activeCell="B1" sqref="B1"/>
    </sheetView>
  </sheetViews>
  <sheetFormatPr defaultRowHeight="15" x14ac:dyDescent="0.25"/>
  <cols>
    <col min="2" max="2" width="16.42578125" customWidth="1"/>
  </cols>
  <sheetData>
    <row r="1" spans="2:5" ht="15.75" x14ac:dyDescent="0.25">
      <c r="B1" s="693" t="s">
        <v>382</v>
      </c>
    </row>
    <row r="2" spans="2:5" ht="15.75" thickBot="1" x14ac:dyDescent="0.3"/>
    <row r="3" spans="2:5" ht="24.75" thickBot="1" x14ac:dyDescent="0.3">
      <c r="B3" s="328"/>
      <c r="C3" s="329" t="s">
        <v>61</v>
      </c>
      <c r="D3" s="330" t="s">
        <v>238</v>
      </c>
      <c r="E3" s="331" t="s">
        <v>239</v>
      </c>
    </row>
    <row r="4" spans="2:5" x14ac:dyDescent="0.25">
      <c r="B4" s="1231" t="s">
        <v>60</v>
      </c>
      <c r="C4" s="284">
        <v>1.1000000000000001</v>
      </c>
      <c r="D4" s="332">
        <v>89.770305470044988</v>
      </c>
      <c r="E4" s="333">
        <v>10.229694529955008</v>
      </c>
    </row>
    <row r="5" spans="2:5" x14ac:dyDescent="0.25">
      <c r="B5" s="1231"/>
      <c r="C5" s="284">
        <v>1.2</v>
      </c>
      <c r="D5" s="332">
        <v>81.386138613861391</v>
      </c>
      <c r="E5" s="333">
        <v>18.613861386138613</v>
      </c>
    </row>
    <row r="6" spans="2:5" x14ac:dyDescent="0.25">
      <c r="B6" s="1231"/>
      <c r="C6" s="284">
        <v>2.1</v>
      </c>
      <c r="D6" s="332">
        <v>91.018766756032178</v>
      </c>
      <c r="E6" s="333">
        <v>8.9812332439678286</v>
      </c>
    </row>
    <row r="7" spans="2:5" x14ac:dyDescent="0.25">
      <c r="B7" s="1231"/>
      <c r="C7" s="284">
        <v>2.2000000000000002</v>
      </c>
      <c r="D7" s="332">
        <v>86.30705394190872</v>
      </c>
      <c r="E7" s="333">
        <v>13.692946058091286</v>
      </c>
    </row>
    <row r="8" spans="2:5" x14ac:dyDescent="0.25">
      <c r="B8" s="1231"/>
      <c r="C8" s="286" t="s">
        <v>13</v>
      </c>
      <c r="D8" s="332">
        <v>98.181818181818187</v>
      </c>
      <c r="E8" s="333">
        <v>1.8181818181818181</v>
      </c>
    </row>
    <row r="9" spans="2:5" x14ac:dyDescent="0.25">
      <c r="B9" s="1232"/>
      <c r="C9" s="334" t="s">
        <v>65</v>
      </c>
      <c r="D9" s="335">
        <v>89.465776293823041</v>
      </c>
      <c r="E9" s="336">
        <v>10.534223706176961</v>
      </c>
    </row>
    <row r="10" spans="2:5" x14ac:dyDescent="0.25">
      <c r="B10" s="337" t="s">
        <v>66</v>
      </c>
      <c r="C10" s="338"/>
      <c r="D10" s="339">
        <v>69.261962692619633</v>
      </c>
      <c r="E10" s="340">
        <v>30.738037307380374</v>
      </c>
    </row>
    <row r="11" spans="2:5" x14ac:dyDescent="0.25">
      <c r="B11" s="51" t="s">
        <v>339</v>
      </c>
      <c r="C11" s="161"/>
      <c r="D11" s="51"/>
      <c r="E11" s="51"/>
    </row>
  </sheetData>
  <mergeCells count="1">
    <mergeCell ref="B4:B9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18.85546875" customWidth="1"/>
    <col min="8" max="8" width="12.7109375" customWidth="1"/>
  </cols>
  <sheetData>
    <row r="1" spans="2:9" ht="15.75" x14ac:dyDescent="0.25">
      <c r="B1" s="693" t="s">
        <v>383</v>
      </c>
    </row>
    <row r="2" spans="2:9" ht="15.75" thickBot="1" x14ac:dyDescent="0.3"/>
    <row r="3" spans="2:9" ht="15.75" thickBot="1" x14ac:dyDescent="0.3">
      <c r="B3" s="342"/>
      <c r="C3" s="343"/>
      <c r="D3" s="343" t="s">
        <v>126</v>
      </c>
      <c r="E3" s="343"/>
      <c r="F3" s="343"/>
      <c r="G3" s="343"/>
      <c r="H3" s="343"/>
      <c r="I3" s="1252" t="s">
        <v>66</v>
      </c>
    </row>
    <row r="4" spans="2:9" ht="15.75" thickBot="1" x14ac:dyDescent="0.3">
      <c r="B4" s="294" t="s">
        <v>241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53"/>
    </row>
    <row r="5" spans="2:9" x14ac:dyDescent="0.25">
      <c r="B5" s="137" t="s">
        <v>104</v>
      </c>
      <c r="C5" s="324">
        <v>91.041162227602911</v>
      </c>
      <c r="D5" s="324">
        <v>76.756756756756758</v>
      </c>
      <c r="E5" s="324">
        <v>94.30051813471502</v>
      </c>
      <c r="F5" s="324">
        <v>88.372093023255815</v>
      </c>
      <c r="G5" s="324">
        <v>99.421965317919074</v>
      </c>
      <c r="H5" s="324">
        <v>90.671031096563013</v>
      </c>
      <c r="I5" s="325">
        <v>69.565217391304344</v>
      </c>
    </row>
    <row r="6" spans="2:9" x14ac:dyDescent="0.25">
      <c r="B6" s="137" t="s">
        <v>105</v>
      </c>
      <c r="C6" s="324">
        <v>89.285714285714292</v>
      </c>
      <c r="D6" s="324">
        <v>0</v>
      </c>
      <c r="E6" s="324">
        <v>100</v>
      </c>
      <c r="F6" s="324">
        <v>97.014925373134332</v>
      </c>
      <c r="G6" s="324">
        <v>0</v>
      </c>
      <c r="H6" s="324">
        <v>95.867768595041326</v>
      </c>
      <c r="I6" s="325">
        <v>51.428571428571431</v>
      </c>
    </row>
    <row r="7" spans="2:9" x14ac:dyDescent="0.25">
      <c r="B7" s="137" t="s">
        <v>106</v>
      </c>
      <c r="C7" s="324">
        <v>99.805636540330411</v>
      </c>
      <c r="D7" s="324">
        <v>0</v>
      </c>
      <c r="E7" s="324">
        <v>100</v>
      </c>
      <c r="F7" s="324">
        <v>98.305084745762713</v>
      </c>
      <c r="G7" s="324">
        <v>100</v>
      </c>
      <c r="H7" s="324">
        <v>99.781341107871725</v>
      </c>
      <c r="I7" s="325">
        <v>96</v>
      </c>
    </row>
    <row r="8" spans="2:9" x14ac:dyDescent="0.25">
      <c r="B8" s="137" t="s">
        <v>107</v>
      </c>
      <c r="C8" s="324">
        <v>88.13559322033899</v>
      </c>
      <c r="D8" s="324">
        <v>100</v>
      </c>
      <c r="E8" s="324">
        <v>0</v>
      </c>
      <c r="F8" s="324">
        <v>0</v>
      </c>
      <c r="G8" s="324">
        <v>0</v>
      </c>
      <c r="H8" s="324">
        <v>90.666666666666671</v>
      </c>
      <c r="I8" s="325">
        <v>80</v>
      </c>
    </row>
    <row r="9" spans="2:9" x14ac:dyDescent="0.25">
      <c r="B9" s="137" t="s">
        <v>223</v>
      </c>
      <c r="C9" s="324">
        <v>99.486191393705838</v>
      </c>
      <c r="D9" s="324">
        <v>0</v>
      </c>
      <c r="E9" s="324">
        <v>97.093023255813947</v>
      </c>
      <c r="F9" s="324">
        <v>100</v>
      </c>
      <c r="G9" s="324">
        <v>98.94736842105263</v>
      </c>
      <c r="H9" s="324">
        <v>99.244332493702771</v>
      </c>
      <c r="I9" s="325">
        <v>85.714285714285708</v>
      </c>
    </row>
    <row r="10" spans="2:9" x14ac:dyDescent="0.25">
      <c r="B10" s="137" t="s">
        <v>109</v>
      </c>
      <c r="C10" s="324">
        <v>99.881656804733723</v>
      </c>
      <c r="D10" s="324">
        <v>100</v>
      </c>
      <c r="E10" s="324">
        <v>97.674418604651166</v>
      </c>
      <c r="F10" s="324">
        <v>100</v>
      </c>
      <c r="G10" s="324">
        <v>100</v>
      </c>
      <c r="H10" s="324">
        <v>99.707887049659206</v>
      </c>
      <c r="I10" s="325">
        <v>80</v>
      </c>
    </row>
    <row r="11" spans="2:9" x14ac:dyDescent="0.25">
      <c r="B11" s="137" t="s">
        <v>110</v>
      </c>
      <c r="C11" s="324">
        <v>99.137931034482762</v>
      </c>
      <c r="D11" s="324">
        <v>97.058823529411768</v>
      </c>
      <c r="E11" s="324">
        <v>100</v>
      </c>
      <c r="F11" s="324">
        <v>100</v>
      </c>
      <c r="G11" s="324">
        <v>100</v>
      </c>
      <c r="H11" s="324">
        <v>98.932384341637004</v>
      </c>
      <c r="I11" s="325">
        <v>100</v>
      </c>
    </row>
    <row r="12" spans="2:9" x14ac:dyDescent="0.25">
      <c r="B12" s="137" t="s">
        <v>111</v>
      </c>
      <c r="C12" s="324">
        <v>99.652777777777771</v>
      </c>
      <c r="D12" s="324">
        <v>0</v>
      </c>
      <c r="E12" s="324">
        <v>100</v>
      </c>
      <c r="F12" s="324">
        <v>97.826086956521735</v>
      </c>
      <c r="G12" s="324">
        <v>100</v>
      </c>
      <c r="H12" s="324">
        <v>99.608184588593815</v>
      </c>
      <c r="I12" s="325">
        <v>94.117647058823536</v>
      </c>
    </row>
    <row r="13" spans="2:9" x14ac:dyDescent="0.25">
      <c r="B13" s="137" t="s">
        <v>112</v>
      </c>
      <c r="C13" s="324">
        <v>99.036144578313255</v>
      </c>
      <c r="D13" s="324">
        <v>98.287671232876718</v>
      </c>
      <c r="E13" s="324">
        <v>100</v>
      </c>
      <c r="F13" s="324">
        <v>88.888888888888886</v>
      </c>
      <c r="G13" s="324">
        <v>100</v>
      </c>
      <c r="H13" s="324">
        <v>98.717948717948715</v>
      </c>
      <c r="I13" s="325">
        <v>76.92307692307692</v>
      </c>
    </row>
    <row r="14" spans="2:9" x14ac:dyDescent="0.25">
      <c r="B14" s="137" t="s">
        <v>113</v>
      </c>
      <c r="C14" s="324">
        <v>99.924414210128489</v>
      </c>
      <c r="D14" s="324">
        <v>100</v>
      </c>
      <c r="E14" s="324">
        <v>100</v>
      </c>
      <c r="F14" s="324">
        <v>98.507462686567166</v>
      </c>
      <c r="G14" s="324">
        <v>100</v>
      </c>
      <c r="H14" s="324">
        <v>99.882214369846878</v>
      </c>
      <c r="I14" s="325">
        <v>100</v>
      </c>
    </row>
    <row r="15" spans="2:9" x14ac:dyDescent="0.25">
      <c r="B15" s="137" t="s">
        <v>224</v>
      </c>
      <c r="C15" s="324">
        <v>99.50787401574803</v>
      </c>
      <c r="D15" s="324">
        <v>100</v>
      </c>
      <c r="E15" s="324">
        <v>100</v>
      </c>
      <c r="F15" s="324">
        <v>90.909090909090907</v>
      </c>
      <c r="G15" s="324">
        <v>100</v>
      </c>
      <c r="H15" s="324">
        <v>99.461883408071742</v>
      </c>
      <c r="I15" s="325">
        <v>80.519480519480524</v>
      </c>
    </row>
    <row r="16" spans="2:9" x14ac:dyDescent="0.25">
      <c r="B16" s="137" t="s">
        <v>118</v>
      </c>
      <c r="C16" s="324">
        <v>99.421965317919074</v>
      </c>
      <c r="D16" s="324">
        <v>100</v>
      </c>
      <c r="E16" s="324">
        <v>100</v>
      </c>
      <c r="F16" s="324">
        <v>91.666666666666671</v>
      </c>
      <c r="G16" s="324">
        <v>100</v>
      </c>
      <c r="H16" s="324">
        <v>99.371069182389931</v>
      </c>
      <c r="I16" s="325">
        <v>50</v>
      </c>
    </row>
    <row r="17" spans="2:9" x14ac:dyDescent="0.25">
      <c r="B17" s="137" t="s">
        <v>225</v>
      </c>
      <c r="C17" s="324">
        <v>99.216710182767628</v>
      </c>
      <c r="D17" s="324">
        <v>0</v>
      </c>
      <c r="E17" s="324">
        <v>98.80952380952381</v>
      </c>
      <c r="F17" s="324">
        <v>90</v>
      </c>
      <c r="G17" s="324">
        <v>100</v>
      </c>
      <c r="H17" s="324">
        <v>98.77800407331975</v>
      </c>
      <c r="I17" s="325">
        <v>62.5</v>
      </c>
    </row>
    <row r="18" spans="2:9" x14ac:dyDescent="0.25">
      <c r="B18" s="137" t="s">
        <v>140</v>
      </c>
      <c r="C18" s="324">
        <v>100</v>
      </c>
      <c r="D18" s="324">
        <v>0</v>
      </c>
      <c r="E18" s="324">
        <v>100</v>
      </c>
      <c r="F18" s="324">
        <v>66.666666666666671</v>
      </c>
      <c r="G18" s="324">
        <v>100</v>
      </c>
      <c r="H18" s="324">
        <v>99.642857142857139</v>
      </c>
      <c r="I18" s="325">
        <v>100</v>
      </c>
    </row>
    <row r="19" spans="2:9" x14ac:dyDescent="0.25">
      <c r="B19" s="137" t="s">
        <v>115</v>
      </c>
      <c r="C19" s="324">
        <v>99.447513812154696</v>
      </c>
      <c r="D19" s="324">
        <v>100</v>
      </c>
      <c r="E19" s="324">
        <v>100</v>
      </c>
      <c r="F19" s="324">
        <v>97.674418604651166</v>
      </c>
      <c r="G19" s="324">
        <v>100</v>
      </c>
      <c r="H19" s="324">
        <v>99.485596707818928</v>
      </c>
      <c r="I19" s="325">
        <v>0</v>
      </c>
    </row>
    <row r="20" spans="2:9" x14ac:dyDescent="0.25">
      <c r="B20" s="137" t="s">
        <v>142</v>
      </c>
      <c r="C20" s="324">
        <v>73.06273062730628</v>
      </c>
      <c r="D20" s="324">
        <v>37.5</v>
      </c>
      <c r="E20" s="324">
        <v>56.321839080459768</v>
      </c>
      <c r="F20" s="324">
        <v>45.161290322580648</v>
      </c>
      <c r="G20" s="324">
        <v>100</v>
      </c>
      <c r="H20" s="324">
        <v>64.908256880733944</v>
      </c>
      <c r="I20" s="325">
        <v>42.857142857142854</v>
      </c>
    </row>
    <row r="21" spans="2:9" x14ac:dyDescent="0.25">
      <c r="B21" s="98" t="s">
        <v>143</v>
      </c>
      <c r="C21" s="326">
        <v>98.352941176470594</v>
      </c>
      <c r="D21" s="326">
        <v>100</v>
      </c>
      <c r="E21" s="326">
        <v>92</v>
      </c>
      <c r="F21" s="326">
        <v>77.777777777777771</v>
      </c>
      <c r="G21" s="326">
        <v>100</v>
      </c>
      <c r="H21" s="326">
        <v>97.679324894514764</v>
      </c>
      <c r="I21" s="327">
        <v>52.272727272727273</v>
      </c>
    </row>
    <row r="22" spans="2:9" x14ac:dyDescent="0.25">
      <c r="B22" s="312" t="s">
        <v>339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="130" zoomScaleNormal="130" workbookViewId="0">
      <selection activeCell="B1" sqref="B1"/>
    </sheetView>
  </sheetViews>
  <sheetFormatPr defaultRowHeight="15" x14ac:dyDescent="0.25"/>
  <cols>
    <col min="2" max="2" width="18" customWidth="1"/>
    <col min="8" max="8" width="10.85546875" customWidth="1"/>
  </cols>
  <sheetData>
    <row r="1" spans="2:9" ht="15.75" x14ac:dyDescent="0.25">
      <c r="B1" s="693" t="s">
        <v>384</v>
      </c>
    </row>
    <row r="3" spans="2:9" ht="15.75" thickBot="1" x14ac:dyDescent="0.3">
      <c r="B3" s="91"/>
      <c r="C3" s="166"/>
      <c r="D3" s="166" t="s">
        <v>126</v>
      </c>
      <c r="E3" s="166"/>
      <c r="F3" s="166"/>
      <c r="G3" s="166"/>
      <c r="H3" s="166"/>
      <c r="I3" s="1245" t="s">
        <v>66</v>
      </c>
    </row>
    <row r="4" spans="2:9" ht="15.75" thickBot="1" x14ac:dyDescent="0.3">
      <c r="B4" s="294" t="s">
        <v>243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46"/>
    </row>
    <row r="5" spans="2:9" x14ac:dyDescent="0.25">
      <c r="B5" s="137" t="s">
        <v>104</v>
      </c>
      <c r="C5" s="324">
        <v>9.6852300242130749</v>
      </c>
      <c r="D5" s="324">
        <v>26.486486486486488</v>
      </c>
      <c r="E5" s="324">
        <v>7.2538860103626943</v>
      </c>
      <c r="F5" s="324">
        <v>13.953488372093023</v>
      </c>
      <c r="G5" s="324">
        <v>0.5780346820809249</v>
      </c>
      <c r="H5" s="324">
        <v>10.365521003818877</v>
      </c>
      <c r="I5" s="325">
        <v>33.333333333333336</v>
      </c>
    </row>
    <row r="6" spans="2:9" x14ac:dyDescent="0.25">
      <c r="B6" s="137" t="s">
        <v>105</v>
      </c>
      <c r="C6" s="324">
        <v>10.714285714285714</v>
      </c>
      <c r="D6" s="324">
        <v>0</v>
      </c>
      <c r="E6" s="324">
        <v>0</v>
      </c>
      <c r="F6" s="324">
        <v>8.9552238805970141</v>
      </c>
      <c r="G6" s="324">
        <v>0</v>
      </c>
      <c r="H6" s="324">
        <v>7.4380165289256199</v>
      </c>
      <c r="I6" s="325">
        <v>60</v>
      </c>
    </row>
    <row r="7" spans="2:9" x14ac:dyDescent="0.25">
      <c r="B7" s="137" t="s">
        <v>106</v>
      </c>
      <c r="C7" s="324">
        <v>0.19436345966958213</v>
      </c>
      <c r="D7" s="324">
        <v>0</v>
      </c>
      <c r="E7" s="324">
        <v>0</v>
      </c>
      <c r="F7" s="324">
        <v>1.6949152542372881</v>
      </c>
      <c r="G7" s="324">
        <v>0</v>
      </c>
      <c r="H7" s="324">
        <v>0.21865889212827988</v>
      </c>
      <c r="I7" s="325">
        <v>4</v>
      </c>
    </row>
    <row r="8" spans="2:9" x14ac:dyDescent="0.25">
      <c r="B8" s="137" t="s">
        <v>107</v>
      </c>
      <c r="C8" s="324">
        <v>11.864406779661017</v>
      </c>
      <c r="D8" s="324">
        <v>0</v>
      </c>
      <c r="E8" s="324">
        <v>0</v>
      </c>
      <c r="F8" s="324">
        <v>0</v>
      </c>
      <c r="G8" s="324">
        <v>0</v>
      </c>
      <c r="H8" s="324">
        <v>9.3333333333333339</v>
      </c>
      <c r="I8" s="325">
        <v>20</v>
      </c>
    </row>
    <row r="9" spans="2:9" x14ac:dyDescent="0.25">
      <c r="B9" s="137" t="s">
        <v>223</v>
      </c>
      <c r="C9" s="324">
        <v>0.38535645472061658</v>
      </c>
      <c r="D9" s="324">
        <v>0</v>
      </c>
      <c r="E9" s="324">
        <v>2.3255813953488373</v>
      </c>
      <c r="F9" s="324">
        <v>0</v>
      </c>
      <c r="G9" s="324">
        <v>1.0526315789473684</v>
      </c>
      <c r="H9" s="324">
        <v>0.60453400503778343</v>
      </c>
      <c r="I9" s="325">
        <v>16.883116883116884</v>
      </c>
    </row>
    <row r="10" spans="2:9" x14ac:dyDescent="0.25">
      <c r="B10" s="137" t="s">
        <v>109</v>
      </c>
      <c r="C10" s="324">
        <v>0.35502958579881655</v>
      </c>
      <c r="D10" s="324">
        <v>0</v>
      </c>
      <c r="E10" s="324">
        <v>2.3255813953488373</v>
      </c>
      <c r="F10" s="324">
        <v>9.0909090909090917</v>
      </c>
      <c r="G10" s="324">
        <v>0</v>
      </c>
      <c r="H10" s="324">
        <v>0.58422590068159685</v>
      </c>
      <c r="I10" s="325">
        <v>40</v>
      </c>
    </row>
    <row r="11" spans="2:9" x14ac:dyDescent="0.25">
      <c r="B11" s="137" t="s">
        <v>110</v>
      </c>
      <c r="C11" s="324">
        <v>0.86206896551724133</v>
      </c>
      <c r="D11" s="324">
        <v>2.9411764705882355</v>
      </c>
      <c r="E11" s="324">
        <v>0</v>
      </c>
      <c r="F11" s="324">
        <v>0</v>
      </c>
      <c r="G11" s="324">
        <v>0</v>
      </c>
      <c r="H11" s="324">
        <v>1.0676156583629892</v>
      </c>
      <c r="I11" s="325">
        <v>0</v>
      </c>
    </row>
    <row r="12" spans="2:9" x14ac:dyDescent="0.25">
      <c r="B12" s="137" t="s">
        <v>111</v>
      </c>
      <c r="C12" s="324">
        <v>9.9206349206349201E-2</v>
      </c>
      <c r="D12" s="324">
        <v>0</v>
      </c>
      <c r="E12" s="324">
        <v>0</v>
      </c>
      <c r="F12" s="324">
        <v>0</v>
      </c>
      <c r="G12" s="324">
        <v>0</v>
      </c>
      <c r="H12" s="324">
        <v>8.7070091423595994E-2</v>
      </c>
      <c r="I12" s="325">
        <v>5.882352941176471</v>
      </c>
    </row>
    <row r="13" spans="2:9" x14ac:dyDescent="0.25">
      <c r="B13" s="137" t="s">
        <v>112</v>
      </c>
      <c r="C13" s="324">
        <v>1.2048192771084338</v>
      </c>
      <c r="D13" s="324">
        <v>2.0547945205479454</v>
      </c>
      <c r="E13" s="324">
        <v>0</v>
      </c>
      <c r="F13" s="324">
        <v>0</v>
      </c>
      <c r="G13" s="324">
        <v>0</v>
      </c>
      <c r="H13" s="324">
        <v>1.4102564102564104</v>
      </c>
      <c r="I13" s="325">
        <v>26.923076923076923</v>
      </c>
    </row>
    <row r="14" spans="2:9" x14ac:dyDescent="0.25">
      <c r="B14" s="137" t="s">
        <v>113</v>
      </c>
      <c r="C14" s="324">
        <v>0</v>
      </c>
      <c r="D14" s="324">
        <v>0</v>
      </c>
      <c r="E14" s="324">
        <v>0</v>
      </c>
      <c r="F14" s="324">
        <v>1.4925373134328359</v>
      </c>
      <c r="G14" s="324">
        <v>0</v>
      </c>
      <c r="H14" s="324">
        <v>5.8892815076560662E-2</v>
      </c>
      <c r="I14" s="325">
        <v>0</v>
      </c>
    </row>
    <row r="15" spans="2:9" x14ac:dyDescent="0.25">
      <c r="B15" s="137" t="s">
        <v>224</v>
      </c>
      <c r="C15" s="324">
        <v>9.8425196850393706E-2</v>
      </c>
      <c r="D15" s="324">
        <v>0</v>
      </c>
      <c r="E15" s="324">
        <v>0</v>
      </c>
      <c r="F15" s="324">
        <v>0</v>
      </c>
      <c r="G15" s="324">
        <v>0</v>
      </c>
      <c r="H15" s="324">
        <v>8.9686098654708515E-2</v>
      </c>
      <c r="I15" s="325">
        <v>19.480519480519479</v>
      </c>
    </row>
    <row r="16" spans="2:9" x14ac:dyDescent="0.25">
      <c r="B16" s="137" t="s">
        <v>118</v>
      </c>
      <c r="C16" s="324">
        <v>9.6339113680154145E-2</v>
      </c>
      <c r="D16" s="324">
        <v>0</v>
      </c>
      <c r="E16" s="324">
        <v>0</v>
      </c>
      <c r="F16" s="324">
        <v>0</v>
      </c>
      <c r="G16" s="324">
        <v>0</v>
      </c>
      <c r="H16" s="324">
        <v>8.9847259658580411E-2</v>
      </c>
      <c r="I16" s="325">
        <v>50</v>
      </c>
    </row>
    <row r="17" spans="2:9" x14ac:dyDescent="0.25">
      <c r="B17" s="137" t="s">
        <v>225</v>
      </c>
      <c r="C17" s="324">
        <v>0.78328981723237601</v>
      </c>
      <c r="D17" s="324">
        <v>0</v>
      </c>
      <c r="E17" s="324">
        <v>0</v>
      </c>
      <c r="F17" s="324">
        <v>5</v>
      </c>
      <c r="G17" s="324">
        <v>0</v>
      </c>
      <c r="H17" s="324">
        <v>0.81466395112016299</v>
      </c>
      <c r="I17" s="325">
        <v>37.5</v>
      </c>
    </row>
    <row r="18" spans="2:9" x14ac:dyDescent="0.25">
      <c r="B18" s="137" t="s">
        <v>140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5">
        <v>0</v>
      </c>
    </row>
    <row r="19" spans="2:9" x14ac:dyDescent="0.25">
      <c r="B19" s="137" t="s">
        <v>115</v>
      </c>
      <c r="C19" s="324">
        <v>0.13812154696132597</v>
      </c>
      <c r="D19" s="324">
        <v>0</v>
      </c>
      <c r="E19" s="324">
        <v>0</v>
      </c>
      <c r="F19" s="324">
        <v>0</v>
      </c>
      <c r="G19" s="324">
        <v>0</v>
      </c>
      <c r="H19" s="324">
        <v>0.102880658436214</v>
      </c>
      <c r="I19" s="325">
        <v>0</v>
      </c>
    </row>
    <row r="20" spans="2:9" x14ac:dyDescent="0.25">
      <c r="B20" s="137" t="s">
        <v>142</v>
      </c>
      <c r="C20" s="324">
        <v>32.472324723247233</v>
      </c>
      <c r="D20" s="324">
        <v>72.5</v>
      </c>
      <c r="E20" s="324">
        <v>49.425287356321839</v>
      </c>
      <c r="F20" s="324">
        <v>61.29032258064516</v>
      </c>
      <c r="G20" s="324">
        <v>28.571428571428573</v>
      </c>
      <c r="H20" s="324">
        <v>41.513761467889907</v>
      </c>
      <c r="I20" s="325">
        <v>80.952380952380949</v>
      </c>
    </row>
    <row r="21" spans="2:9" x14ac:dyDescent="0.25">
      <c r="B21" s="98" t="s">
        <v>143</v>
      </c>
      <c r="C21" s="326">
        <v>1.6470588235294117</v>
      </c>
      <c r="D21" s="326">
        <v>0</v>
      </c>
      <c r="E21" s="326">
        <v>4</v>
      </c>
      <c r="F21" s="326">
        <v>11.111111111111111</v>
      </c>
      <c r="G21" s="326">
        <v>0</v>
      </c>
      <c r="H21" s="326">
        <v>1.8987341772151898</v>
      </c>
      <c r="I21" s="327">
        <v>52.272727272727273</v>
      </c>
    </row>
    <row r="22" spans="2:9" x14ac:dyDescent="0.25">
      <c r="B22" s="51" t="s">
        <v>339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8.7109375" customWidth="1"/>
    <col min="4" max="4" width="12.140625" customWidth="1"/>
  </cols>
  <sheetData>
    <row r="1" spans="2:4" ht="15.75" x14ac:dyDescent="0.25">
      <c r="B1" s="692" t="s">
        <v>385</v>
      </c>
    </row>
    <row r="3" spans="2:4" ht="24.75" thickBot="1" x14ac:dyDescent="0.3">
      <c r="B3" s="348"/>
      <c r="C3" s="349" t="s">
        <v>61</v>
      </c>
      <c r="D3" s="160" t="s">
        <v>245</v>
      </c>
    </row>
    <row r="4" spans="2:4" x14ac:dyDescent="0.25">
      <c r="B4" s="1249" t="s">
        <v>60</v>
      </c>
      <c r="C4" s="255">
        <v>1.1000000000000001</v>
      </c>
      <c r="D4" s="350">
        <v>1.7389047495458085</v>
      </c>
    </row>
    <row r="5" spans="2:4" x14ac:dyDescent="0.25">
      <c r="B5" s="1249"/>
      <c r="C5" s="255">
        <v>1.2</v>
      </c>
      <c r="D5" s="350">
        <v>0</v>
      </c>
    </row>
    <row r="6" spans="2:4" x14ac:dyDescent="0.25">
      <c r="B6" s="1249"/>
      <c r="C6" s="255">
        <v>2.1</v>
      </c>
      <c r="D6" s="350">
        <v>12.39193083573487</v>
      </c>
    </row>
    <row r="7" spans="2:4" x14ac:dyDescent="0.25">
      <c r="B7" s="1249"/>
      <c r="C7" s="255">
        <v>2.2000000000000002</v>
      </c>
      <c r="D7" s="350">
        <v>30.985915492957748</v>
      </c>
    </row>
    <row r="8" spans="2:4" x14ac:dyDescent="0.25">
      <c r="B8" s="1249"/>
      <c r="C8" s="256" t="s">
        <v>13</v>
      </c>
      <c r="D8" s="350">
        <v>1.8450184501845019</v>
      </c>
    </row>
    <row r="9" spans="2:4" x14ac:dyDescent="0.25">
      <c r="B9" s="1250"/>
      <c r="C9" s="351" t="s">
        <v>65</v>
      </c>
      <c r="D9" s="350">
        <v>4.0838650865998174</v>
      </c>
    </row>
    <row r="10" spans="2:4" x14ac:dyDescent="0.25">
      <c r="B10" s="352" t="s">
        <v>66</v>
      </c>
      <c r="C10" s="353"/>
      <c r="D10" s="354">
        <v>34.269662921348313</v>
      </c>
    </row>
    <row r="11" spans="2:4" x14ac:dyDescent="0.25">
      <c r="B11" s="355" t="s">
        <v>339</v>
      </c>
      <c r="C11" s="51"/>
      <c r="D11" s="312"/>
    </row>
  </sheetData>
  <mergeCells count="1">
    <mergeCell ref="B4:B9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zoomScale="120" zoomScaleNormal="120" workbookViewId="0">
      <selection activeCell="B1" sqref="B1"/>
    </sheetView>
  </sheetViews>
  <sheetFormatPr defaultRowHeight="15" x14ac:dyDescent="0.25"/>
  <cols>
    <col min="2" max="2" width="16.42578125" customWidth="1"/>
  </cols>
  <sheetData>
    <row r="1" spans="2:8" ht="15.75" x14ac:dyDescent="0.25">
      <c r="B1" s="692" t="s">
        <v>386</v>
      </c>
    </row>
    <row r="3" spans="2:8" ht="60.75" thickBot="1" x14ac:dyDescent="0.3">
      <c r="B3" s="695"/>
      <c r="C3" s="696" t="s">
        <v>61</v>
      </c>
      <c r="D3" s="159" t="s">
        <v>248</v>
      </c>
      <c r="E3" s="159" t="s">
        <v>249</v>
      </c>
      <c r="F3" s="159" t="s">
        <v>250</v>
      </c>
      <c r="G3" s="159" t="s">
        <v>103</v>
      </c>
      <c r="H3" s="160" t="s">
        <v>62</v>
      </c>
    </row>
    <row r="4" spans="2:8" x14ac:dyDescent="0.25">
      <c r="B4" s="1249" t="s">
        <v>60</v>
      </c>
      <c r="C4" s="691"/>
      <c r="D4" s="697" t="s">
        <v>4</v>
      </c>
      <c r="E4" s="697" t="s">
        <v>4</v>
      </c>
      <c r="F4" s="697" t="s">
        <v>4</v>
      </c>
      <c r="G4" s="697" t="s">
        <v>4</v>
      </c>
      <c r="H4" s="96" t="s">
        <v>4</v>
      </c>
    </row>
    <row r="5" spans="2:8" x14ac:dyDescent="0.25">
      <c r="B5" s="1249"/>
      <c r="C5" s="255">
        <v>1.1000000000000001</v>
      </c>
      <c r="D5" s="382">
        <v>11.594202898550725</v>
      </c>
      <c r="E5" s="382">
        <v>47.826086956521742</v>
      </c>
      <c r="F5" s="382">
        <v>36.231884057971016</v>
      </c>
      <c r="G5" s="382">
        <v>4.3478260869565215</v>
      </c>
      <c r="H5" s="383">
        <v>100</v>
      </c>
    </row>
    <row r="6" spans="2:8" x14ac:dyDescent="0.25">
      <c r="B6" s="1249"/>
      <c r="C6" s="255">
        <v>2.1</v>
      </c>
      <c r="D6" s="382">
        <v>4.395604395604396</v>
      </c>
      <c r="E6" s="382">
        <v>34.065934065934066</v>
      </c>
      <c r="F6" s="382">
        <v>32.967032967032964</v>
      </c>
      <c r="G6" s="382">
        <v>28.571428571428573</v>
      </c>
      <c r="H6" s="383">
        <v>100</v>
      </c>
    </row>
    <row r="7" spans="2:8" x14ac:dyDescent="0.25">
      <c r="B7" s="1249"/>
      <c r="C7" s="255">
        <v>2.2000000000000002</v>
      </c>
      <c r="D7" s="382">
        <v>0</v>
      </c>
      <c r="E7" s="382">
        <v>18.055555555555557</v>
      </c>
      <c r="F7" s="382">
        <v>77.777777777777771</v>
      </c>
      <c r="G7" s="382">
        <v>4.166666666666667</v>
      </c>
      <c r="H7" s="383">
        <v>100</v>
      </c>
    </row>
    <row r="8" spans="2:8" x14ac:dyDescent="0.25">
      <c r="B8" s="1249"/>
      <c r="C8" s="256" t="s">
        <v>13</v>
      </c>
      <c r="D8" s="382">
        <v>50</v>
      </c>
      <c r="E8" s="382">
        <v>33.333333333333336</v>
      </c>
      <c r="F8" s="382">
        <v>16.666666666666668</v>
      </c>
      <c r="G8" s="382">
        <v>0</v>
      </c>
      <c r="H8" s="383">
        <v>100</v>
      </c>
    </row>
    <row r="9" spans="2:8" x14ac:dyDescent="0.25">
      <c r="B9" s="1250"/>
      <c r="C9" s="257" t="s">
        <v>65</v>
      </c>
      <c r="D9" s="698">
        <v>6.3025210084033612</v>
      </c>
      <c r="E9" s="698">
        <v>33.193277310924373</v>
      </c>
      <c r="F9" s="698">
        <v>47.058823529411768</v>
      </c>
      <c r="G9" s="698">
        <v>13.445378151260504</v>
      </c>
      <c r="H9" s="699">
        <v>100</v>
      </c>
    </row>
    <row r="10" spans="2:8" x14ac:dyDescent="0.25">
      <c r="B10" s="376" t="s">
        <v>66</v>
      </c>
      <c r="C10" s="700"/>
      <c r="D10" s="700">
        <v>29.411764705882351</v>
      </c>
      <c r="E10" s="700">
        <v>17.647058823529413</v>
      </c>
      <c r="F10" s="700">
        <v>52.941176470588232</v>
      </c>
      <c r="G10" s="700">
        <v>0</v>
      </c>
      <c r="H10" s="701">
        <v>100</v>
      </c>
    </row>
    <row r="11" spans="2:8" x14ac:dyDescent="0.25">
      <c r="B11" s="312" t="s">
        <v>339</v>
      </c>
      <c r="C11" s="51"/>
      <c r="D11" s="312"/>
      <c r="E11" s="312"/>
      <c r="F11" s="312"/>
      <c r="G11" s="312"/>
      <c r="H11" s="51"/>
    </row>
  </sheetData>
  <mergeCells count="1">
    <mergeCell ref="B4:B9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B1" sqref="B1"/>
    </sheetView>
  </sheetViews>
  <sheetFormatPr defaultRowHeight="15" x14ac:dyDescent="0.25"/>
  <cols>
    <col min="2" max="2" width="18" customWidth="1"/>
    <col min="7" max="7" width="10.140625" customWidth="1"/>
  </cols>
  <sheetData>
    <row r="1" spans="2:8" ht="15.75" x14ac:dyDescent="0.25">
      <c r="B1" s="692" t="s">
        <v>387</v>
      </c>
    </row>
    <row r="2" spans="2:8" ht="15.75" thickBot="1" x14ac:dyDescent="0.3"/>
    <row r="3" spans="2:8" ht="15.75" thickBot="1" x14ac:dyDescent="0.3">
      <c r="B3" s="322"/>
      <c r="C3" s="1278" t="s">
        <v>126</v>
      </c>
      <c r="D3" s="1278"/>
      <c r="E3" s="1278"/>
      <c r="F3" s="1278"/>
      <c r="G3" s="1278"/>
      <c r="H3" s="1279" t="s">
        <v>66</v>
      </c>
    </row>
    <row r="4" spans="2:8" ht="15.75" thickBot="1" x14ac:dyDescent="0.3">
      <c r="B4" s="369" t="s">
        <v>259</v>
      </c>
      <c r="C4" s="196">
        <v>1.1000000000000001</v>
      </c>
      <c r="D4" s="196">
        <v>2.1</v>
      </c>
      <c r="E4" s="196">
        <v>2.2000000000000002</v>
      </c>
      <c r="F4" s="197" t="s">
        <v>13</v>
      </c>
      <c r="G4" s="196" t="s">
        <v>65</v>
      </c>
      <c r="H4" s="1256"/>
    </row>
    <row r="5" spans="2:8" x14ac:dyDescent="0.25">
      <c r="B5" s="137" t="s">
        <v>104</v>
      </c>
      <c r="C5" s="324">
        <v>0.16155088852988692</v>
      </c>
      <c r="D5" s="324">
        <v>1.5544041450777202</v>
      </c>
      <c r="E5" s="324">
        <v>2.3255813953488373</v>
      </c>
      <c r="F5" s="324">
        <v>0.5780346820809249</v>
      </c>
      <c r="G5" s="324">
        <v>0.38209606986899564</v>
      </c>
      <c r="H5" s="325">
        <v>8.8235294117647065</v>
      </c>
    </row>
    <row r="6" spans="2:8" x14ac:dyDescent="0.25">
      <c r="B6" s="137" t="s">
        <v>105</v>
      </c>
      <c r="C6" s="324">
        <v>92.857142857142861</v>
      </c>
      <c r="D6" s="324">
        <v>88.461538461538467</v>
      </c>
      <c r="E6" s="324">
        <v>79.104477611940297</v>
      </c>
      <c r="F6" s="324">
        <v>0</v>
      </c>
      <c r="G6" s="324">
        <v>84.297520661157023</v>
      </c>
      <c r="H6" s="325">
        <v>94.285714285714292</v>
      </c>
    </row>
    <row r="7" spans="2:8" x14ac:dyDescent="0.25">
      <c r="B7" s="137" t="s">
        <v>106</v>
      </c>
      <c r="C7" s="324">
        <v>0</v>
      </c>
      <c r="D7" s="324">
        <v>0</v>
      </c>
      <c r="E7" s="324">
        <v>0</v>
      </c>
      <c r="F7" s="324">
        <v>0</v>
      </c>
      <c r="G7" s="324">
        <v>0</v>
      </c>
      <c r="H7" s="325">
        <v>0</v>
      </c>
    </row>
    <row r="8" spans="2:8" x14ac:dyDescent="0.25">
      <c r="B8" s="137" t="s">
        <v>107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5">
        <v>20</v>
      </c>
    </row>
    <row r="9" spans="2:8" x14ac:dyDescent="0.25">
      <c r="B9" s="137" t="s">
        <v>223</v>
      </c>
      <c r="C9" s="324">
        <v>6.4226075786769435E-2</v>
      </c>
      <c r="D9" s="324">
        <v>0.58139534883720934</v>
      </c>
      <c r="E9" s="324">
        <v>1.5151515151515151</v>
      </c>
      <c r="F9" s="324">
        <v>0</v>
      </c>
      <c r="G9" s="324">
        <v>0.15113350125944586</v>
      </c>
      <c r="H9" s="325">
        <v>2.6315789473684212</v>
      </c>
    </row>
    <row r="10" spans="2:8" x14ac:dyDescent="0.25">
      <c r="B10" s="137" t="s">
        <v>109</v>
      </c>
      <c r="C10" s="324">
        <v>0.11834319526627218</v>
      </c>
      <c r="D10" s="324">
        <v>0</v>
      </c>
      <c r="E10" s="324">
        <v>0</v>
      </c>
      <c r="F10" s="324">
        <v>0</v>
      </c>
      <c r="G10" s="324">
        <v>9.7370983446932818E-2</v>
      </c>
      <c r="H10" s="325">
        <v>0</v>
      </c>
    </row>
    <row r="11" spans="2:8" x14ac:dyDescent="0.25">
      <c r="B11" s="137" t="s">
        <v>110</v>
      </c>
      <c r="C11" s="324">
        <v>0</v>
      </c>
      <c r="D11" s="324">
        <v>16.666666666666668</v>
      </c>
      <c r="E11" s="324">
        <v>0</v>
      </c>
      <c r="F11" s="324">
        <v>0</v>
      </c>
      <c r="G11" s="324">
        <v>0.35587188612099646</v>
      </c>
      <c r="H11" s="325">
        <v>20</v>
      </c>
    </row>
    <row r="12" spans="2:8" x14ac:dyDescent="0.25">
      <c r="B12" s="137" t="s">
        <v>111</v>
      </c>
      <c r="C12" s="324">
        <v>0.14880952380952381</v>
      </c>
      <c r="D12" s="324">
        <v>0.68027210884353739</v>
      </c>
      <c r="E12" s="324">
        <v>0</v>
      </c>
      <c r="F12" s="324">
        <v>0</v>
      </c>
      <c r="G12" s="324">
        <v>0.17414018284719199</v>
      </c>
      <c r="H12" s="325">
        <v>0</v>
      </c>
    </row>
    <row r="13" spans="2:8" x14ac:dyDescent="0.25">
      <c r="B13" s="137" t="s">
        <v>112</v>
      </c>
      <c r="C13" s="324">
        <v>0</v>
      </c>
      <c r="D13" s="324">
        <v>30</v>
      </c>
      <c r="E13" s="324">
        <v>0</v>
      </c>
      <c r="F13" s="324">
        <v>0</v>
      </c>
      <c r="G13" s="324">
        <v>1.1538461538461537</v>
      </c>
      <c r="H13" s="325">
        <v>7.6923076923076925</v>
      </c>
    </row>
    <row r="14" spans="2:8" x14ac:dyDescent="0.25">
      <c r="B14" s="137" t="s">
        <v>113</v>
      </c>
      <c r="C14" s="324">
        <v>7.5585789871504161E-2</v>
      </c>
      <c r="D14" s="324">
        <v>2.5179856115107913</v>
      </c>
      <c r="E14" s="324">
        <v>1.4925373134328359</v>
      </c>
      <c r="F14" s="324">
        <v>0</v>
      </c>
      <c r="G14" s="324">
        <v>0.53003533568904593</v>
      </c>
      <c r="H14" s="325">
        <v>0</v>
      </c>
    </row>
    <row r="15" spans="2:8" x14ac:dyDescent="0.25">
      <c r="B15" s="137" t="s">
        <v>224</v>
      </c>
      <c r="C15" s="324">
        <v>0</v>
      </c>
      <c r="D15" s="324">
        <v>3.7037037037037037</v>
      </c>
      <c r="E15" s="324">
        <v>0</v>
      </c>
      <c r="F15" s="324">
        <v>0</v>
      </c>
      <c r="G15" s="324">
        <v>8.9686098654708515E-2</v>
      </c>
      <c r="H15" s="325">
        <v>3.8961038961038961</v>
      </c>
    </row>
    <row r="16" spans="2:8" x14ac:dyDescent="0.25">
      <c r="B16" s="137" t="s">
        <v>118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5">
        <v>16.666666666666668</v>
      </c>
    </row>
    <row r="17" spans="2:8" x14ac:dyDescent="0.25">
      <c r="B17" s="137" t="s">
        <v>225</v>
      </c>
      <c r="C17" s="324">
        <v>0</v>
      </c>
      <c r="D17" s="324">
        <v>1.1904761904761905</v>
      </c>
      <c r="E17" s="324">
        <v>0</v>
      </c>
      <c r="F17" s="324">
        <v>0</v>
      </c>
      <c r="G17" s="324">
        <v>0.20366598778004075</v>
      </c>
      <c r="H17" s="325">
        <v>50</v>
      </c>
    </row>
    <row r="18" spans="2:8" x14ac:dyDescent="0.25">
      <c r="B18" s="137" t="s">
        <v>140</v>
      </c>
      <c r="C18" s="324">
        <v>0.84745762711864403</v>
      </c>
      <c r="D18" s="324">
        <v>0</v>
      </c>
      <c r="E18" s="324">
        <v>0</v>
      </c>
      <c r="F18" s="324">
        <v>0</v>
      </c>
      <c r="G18" s="324">
        <v>0.7142857142857143</v>
      </c>
      <c r="H18" s="325">
        <v>0</v>
      </c>
    </row>
    <row r="19" spans="2:8" x14ac:dyDescent="0.25">
      <c r="B19" s="137" t="s">
        <v>115</v>
      </c>
      <c r="C19" s="324">
        <v>0.4143646408839779</v>
      </c>
      <c r="D19" s="324">
        <v>2.0408163265306123</v>
      </c>
      <c r="E19" s="324">
        <v>0</v>
      </c>
      <c r="F19" s="324">
        <v>0</v>
      </c>
      <c r="G19" s="324">
        <v>0.72016460905349799</v>
      </c>
      <c r="H19" s="325">
        <v>0</v>
      </c>
    </row>
    <row r="20" spans="2:8" x14ac:dyDescent="0.25">
      <c r="B20" s="137" t="s">
        <v>142</v>
      </c>
      <c r="C20" s="324">
        <v>11.808118081180812</v>
      </c>
      <c r="D20" s="324">
        <v>49.425287356321839</v>
      </c>
      <c r="E20" s="324">
        <v>45.161290322580648</v>
      </c>
      <c r="F20" s="324">
        <v>57.142857142857146</v>
      </c>
      <c r="G20" s="324">
        <v>21.330275229357799</v>
      </c>
      <c r="H20" s="325">
        <v>47.61904761904762</v>
      </c>
    </row>
    <row r="21" spans="2:8" ht="15.75" thickBot="1" x14ac:dyDescent="0.3">
      <c r="B21" s="702" t="s">
        <v>143</v>
      </c>
      <c r="C21" s="703">
        <v>0.47058823529411764</v>
      </c>
      <c r="D21" s="703">
        <v>4</v>
      </c>
      <c r="E21" s="703">
        <v>0</v>
      </c>
      <c r="F21" s="703">
        <v>0</v>
      </c>
      <c r="G21" s="703">
        <v>0.63291139240506333</v>
      </c>
      <c r="H21" s="704">
        <v>13.636363636363637</v>
      </c>
    </row>
    <row r="22" spans="2:8" x14ac:dyDescent="0.25">
      <c r="B22" s="312" t="s">
        <v>339</v>
      </c>
      <c r="C22" s="161"/>
      <c r="D22" s="161"/>
      <c r="E22" s="161"/>
      <c r="F22" s="161"/>
      <c r="G22" s="161"/>
      <c r="H22" s="161"/>
    </row>
  </sheetData>
  <mergeCells count="2">
    <mergeCell ref="C3:G3"/>
    <mergeCell ref="H3:H4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7.5703125" customWidth="1"/>
    <col min="3" max="3" width="11.5703125" customWidth="1"/>
    <col min="4" max="4" width="21.85546875" customWidth="1"/>
  </cols>
  <sheetData>
    <row r="1" spans="2:4" ht="15.75" x14ac:dyDescent="0.25">
      <c r="B1" s="717" t="s">
        <v>388</v>
      </c>
    </row>
    <row r="3" spans="2:4" ht="30.75" thickBot="1" x14ac:dyDescent="0.3">
      <c r="B3" s="705"/>
      <c r="C3" s="706" t="s">
        <v>61</v>
      </c>
      <c r="D3" s="707" t="s">
        <v>261</v>
      </c>
    </row>
    <row r="4" spans="2:4" x14ac:dyDescent="0.25">
      <c r="B4" s="1276" t="s">
        <v>60</v>
      </c>
      <c r="C4" s="708">
        <v>1.1000000000000001</v>
      </c>
      <c r="D4" s="709">
        <v>72.191338960949835</v>
      </c>
    </row>
    <row r="5" spans="2:4" x14ac:dyDescent="0.25">
      <c r="B5" s="1276"/>
      <c r="C5" s="708">
        <v>1.2</v>
      </c>
      <c r="D5" s="709">
        <v>83.218483988650178</v>
      </c>
    </row>
    <row r="6" spans="2:4" x14ac:dyDescent="0.25">
      <c r="B6" s="1276"/>
      <c r="C6" s="708">
        <v>2.1</v>
      </c>
      <c r="D6" s="709">
        <v>71.109788753347217</v>
      </c>
    </row>
    <row r="7" spans="2:4" x14ac:dyDescent="0.25">
      <c r="B7" s="1276"/>
      <c r="C7" s="708">
        <v>2.2000000000000002</v>
      </c>
      <c r="D7" s="709">
        <v>64.562569213732004</v>
      </c>
    </row>
    <row r="8" spans="2:4" x14ac:dyDescent="0.25">
      <c r="B8" s="1276"/>
      <c r="C8" s="710" t="s">
        <v>13</v>
      </c>
      <c r="D8" s="709">
        <v>15.578465063001145</v>
      </c>
    </row>
    <row r="9" spans="2:4" x14ac:dyDescent="0.25">
      <c r="B9" s="1277"/>
      <c r="C9" s="711" t="s">
        <v>65</v>
      </c>
      <c r="D9" s="712">
        <v>72.078675286465355</v>
      </c>
    </row>
    <row r="10" spans="2:4" x14ac:dyDescent="0.25">
      <c r="B10" s="713" t="s">
        <v>66</v>
      </c>
      <c r="C10" s="714"/>
      <c r="D10" s="715">
        <v>64.376130198915007</v>
      </c>
    </row>
    <row r="11" spans="2:4" x14ac:dyDescent="0.25">
      <c r="B11" s="312" t="s">
        <v>339</v>
      </c>
      <c r="C11" s="293"/>
      <c r="D11" s="716"/>
    </row>
  </sheetData>
  <mergeCells count="1">
    <mergeCell ref="B4:B9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workbookViewId="0">
      <selection activeCell="B1" sqref="B1"/>
    </sheetView>
  </sheetViews>
  <sheetFormatPr defaultRowHeight="15" x14ac:dyDescent="0.25"/>
  <cols>
    <col min="2" max="2" width="15.5703125" customWidth="1"/>
  </cols>
  <sheetData>
    <row r="1" spans="2:13" ht="15.75" x14ac:dyDescent="0.25">
      <c r="B1" s="692" t="s">
        <v>392</v>
      </c>
    </row>
    <row r="3" spans="2:13" ht="97.5" thickBot="1" x14ac:dyDescent="0.3">
      <c r="B3" s="253"/>
      <c r="C3" s="718" t="s">
        <v>61</v>
      </c>
      <c r="D3" s="390" t="s">
        <v>263</v>
      </c>
      <c r="E3" s="390" t="s">
        <v>264</v>
      </c>
      <c r="F3" s="391" t="s">
        <v>265</v>
      </c>
      <c r="G3" s="391" t="s">
        <v>389</v>
      </c>
      <c r="H3" s="390" t="s">
        <v>390</v>
      </c>
      <c r="I3" s="391" t="s">
        <v>268</v>
      </c>
      <c r="J3" s="390" t="s">
        <v>269</v>
      </c>
      <c r="K3" s="390" t="s">
        <v>270</v>
      </c>
      <c r="L3" s="390" t="s">
        <v>103</v>
      </c>
      <c r="M3" s="392" t="s">
        <v>62</v>
      </c>
    </row>
    <row r="4" spans="2:13" x14ac:dyDescent="0.25">
      <c r="B4" s="1231" t="s">
        <v>228</v>
      </c>
      <c r="C4" s="719">
        <v>1.1000000000000001</v>
      </c>
      <c r="D4" s="720">
        <v>2.6410148246354104</v>
      </c>
      <c r="E4" s="720">
        <v>2.1950705074123178</v>
      </c>
      <c r="F4" s="720">
        <v>4.3268651319754126</v>
      </c>
      <c r="G4" s="720">
        <v>18.690490538748946</v>
      </c>
      <c r="H4" s="720">
        <v>68.541340243461491</v>
      </c>
      <c r="I4" s="720">
        <v>0.36157647342412919</v>
      </c>
      <c r="J4" s="720">
        <v>1.3257804025551405</v>
      </c>
      <c r="K4" s="720">
        <v>1.8937567795588768</v>
      </c>
      <c r="L4" s="720">
        <v>2.4105098228275279E-2</v>
      </c>
      <c r="M4" s="721">
        <v>100</v>
      </c>
    </row>
    <row r="5" spans="2:13" x14ac:dyDescent="0.25">
      <c r="B5" s="1231"/>
      <c r="C5" s="719">
        <v>1.2</v>
      </c>
      <c r="D5" s="720">
        <v>3.4118602761982126</v>
      </c>
      <c r="E5" s="720">
        <v>2.2948822095857029</v>
      </c>
      <c r="F5" s="720">
        <v>4.4272948822095861</v>
      </c>
      <c r="G5" s="720">
        <v>0.85296506904955316</v>
      </c>
      <c r="H5" s="720">
        <v>26.360682372055241</v>
      </c>
      <c r="I5" s="720">
        <v>0</v>
      </c>
      <c r="J5" s="720">
        <v>0</v>
      </c>
      <c r="K5" s="720">
        <v>62.652315190901703</v>
      </c>
      <c r="L5" s="720">
        <v>0</v>
      </c>
      <c r="M5" s="721">
        <v>100</v>
      </c>
    </row>
    <row r="6" spans="2:13" x14ac:dyDescent="0.25">
      <c r="B6" s="1231"/>
      <c r="C6" s="719">
        <v>2.1</v>
      </c>
      <c r="D6" s="720">
        <v>1.4489069649211999</v>
      </c>
      <c r="E6" s="720">
        <v>0.67361464158617179</v>
      </c>
      <c r="F6" s="720">
        <v>0.17793594306049823</v>
      </c>
      <c r="G6" s="720">
        <v>9.0111845449923749</v>
      </c>
      <c r="H6" s="720">
        <v>29.257752923233351</v>
      </c>
      <c r="I6" s="720">
        <v>29.651753940010167</v>
      </c>
      <c r="J6" s="720">
        <v>0.92780884595831215</v>
      </c>
      <c r="K6" s="720">
        <v>26.957295373665481</v>
      </c>
      <c r="L6" s="720">
        <v>1.8937468225724454</v>
      </c>
      <c r="M6" s="721">
        <v>100</v>
      </c>
    </row>
    <row r="7" spans="2:13" x14ac:dyDescent="0.25">
      <c r="B7" s="1231"/>
      <c r="C7" s="719">
        <v>2.2000000000000002</v>
      </c>
      <c r="D7" s="720">
        <v>0.49683830171635052</v>
      </c>
      <c r="E7" s="720">
        <v>1.4453477868112015</v>
      </c>
      <c r="F7" s="720">
        <v>4.2457091237579041</v>
      </c>
      <c r="G7" s="720">
        <v>1.1743450767841013</v>
      </c>
      <c r="H7" s="720">
        <v>12.014453477868113</v>
      </c>
      <c r="I7" s="720">
        <v>47.018970189701896</v>
      </c>
      <c r="J7" s="720">
        <v>2.1228545618789521</v>
      </c>
      <c r="K7" s="720">
        <v>31.481481481481481</v>
      </c>
      <c r="L7" s="720">
        <v>0</v>
      </c>
      <c r="M7" s="721">
        <v>100</v>
      </c>
    </row>
    <row r="8" spans="2:13" x14ac:dyDescent="0.25">
      <c r="B8" s="1231"/>
      <c r="C8" s="722" t="s">
        <v>13</v>
      </c>
      <c r="D8" s="723">
        <v>9.9865047233468278</v>
      </c>
      <c r="E8" s="723">
        <v>14.979757085020243</v>
      </c>
      <c r="F8" s="723">
        <v>0</v>
      </c>
      <c r="G8" s="723">
        <v>18.488529014844804</v>
      </c>
      <c r="H8" s="723">
        <v>39.406207827260459</v>
      </c>
      <c r="I8" s="723">
        <v>4.5883940620782724</v>
      </c>
      <c r="J8" s="723">
        <v>12.145748987854251</v>
      </c>
      <c r="K8" s="723">
        <v>0.40485829959514169</v>
      </c>
      <c r="L8" s="723">
        <v>0</v>
      </c>
      <c r="M8" s="724">
        <v>100</v>
      </c>
    </row>
    <row r="9" spans="2:13" x14ac:dyDescent="0.25">
      <c r="B9" s="1232"/>
      <c r="C9" s="725" t="s">
        <v>65</v>
      </c>
      <c r="D9" s="723">
        <v>2.6104836095173956</v>
      </c>
      <c r="E9" s="723">
        <v>2.1528214198616937</v>
      </c>
      <c r="F9" s="723">
        <v>4.1635046065773675</v>
      </c>
      <c r="G9" s="723">
        <v>17.970649705711001</v>
      </c>
      <c r="H9" s="723">
        <v>66.122723968011172</v>
      </c>
      <c r="I9" s="723">
        <v>1.638723858143224</v>
      </c>
      <c r="J9" s="723">
        <v>1.3059091633324309</v>
      </c>
      <c r="K9" s="723">
        <v>3.9399328710618047</v>
      </c>
      <c r="L9" s="723">
        <v>9.5250797783908922E-2</v>
      </c>
      <c r="M9" s="724">
        <v>100</v>
      </c>
    </row>
    <row r="10" spans="2:13" x14ac:dyDescent="0.25">
      <c r="B10" s="386" t="s">
        <v>66</v>
      </c>
      <c r="C10" s="726"/>
      <c r="D10" s="727">
        <v>13.7</v>
      </c>
      <c r="E10" s="727">
        <v>9.3000000000000007</v>
      </c>
      <c r="F10" s="727">
        <v>5.6</v>
      </c>
      <c r="G10" s="727">
        <v>8</v>
      </c>
      <c r="H10" s="727">
        <v>24.7</v>
      </c>
      <c r="I10" s="727">
        <v>18</v>
      </c>
      <c r="J10" s="727">
        <v>16.2</v>
      </c>
      <c r="K10" s="727">
        <v>4.5</v>
      </c>
      <c r="L10" s="727">
        <v>0.1</v>
      </c>
      <c r="M10" s="728">
        <v>100</v>
      </c>
    </row>
    <row r="11" spans="2:13" x14ac:dyDescent="0.25">
      <c r="B11" s="90" t="s">
        <v>391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</sheetData>
  <mergeCells count="1">
    <mergeCell ref="B4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sheetData>
    <row r="1" spans="2:7" ht="15.75" x14ac:dyDescent="0.25">
      <c r="B1" s="145" t="s">
        <v>84</v>
      </c>
    </row>
    <row r="3" spans="2:7" ht="15.75" thickBot="1" x14ac:dyDescent="0.3">
      <c r="B3" s="91"/>
      <c r="C3" s="1233" t="s">
        <v>60</v>
      </c>
      <c r="D3" s="1233"/>
      <c r="E3" s="1233"/>
      <c r="F3" s="1233"/>
      <c r="G3" s="1234"/>
    </row>
    <row r="4" spans="2:7" ht="15.75" thickBot="1" x14ac:dyDescent="0.3">
      <c r="B4" s="101" t="s">
        <v>61</v>
      </c>
      <c r="C4" s="92" t="s">
        <v>79</v>
      </c>
      <c r="D4" s="92" t="s">
        <v>80</v>
      </c>
      <c r="E4" s="92" t="s">
        <v>81</v>
      </c>
      <c r="F4" s="92" t="s">
        <v>82</v>
      </c>
      <c r="G4" s="102" t="s">
        <v>83</v>
      </c>
    </row>
    <row r="5" spans="2:7" x14ac:dyDescent="0.25">
      <c r="B5" s="103">
        <v>1.1000000000000001</v>
      </c>
      <c r="C5" s="104">
        <v>5.5538414069731559</v>
      </c>
      <c r="D5" s="104">
        <v>23.326133909287257</v>
      </c>
      <c r="E5" s="104">
        <v>25.362542425177416</v>
      </c>
      <c r="F5" s="104">
        <v>19.777846343721073</v>
      </c>
      <c r="G5" s="105">
        <v>25.979635914841097</v>
      </c>
    </row>
    <row r="6" spans="2:7" x14ac:dyDescent="0.25">
      <c r="B6" s="103">
        <v>1.2</v>
      </c>
      <c r="C6" s="106">
        <v>5.029013539651837</v>
      </c>
      <c r="D6" s="106">
        <v>25.918762088974855</v>
      </c>
      <c r="E6" s="106">
        <v>26.692456479690524</v>
      </c>
      <c r="F6" s="106">
        <v>15.667311411992262</v>
      </c>
      <c r="G6" s="107">
        <v>26.692456479690524</v>
      </c>
    </row>
    <row r="7" spans="2:7" x14ac:dyDescent="0.25">
      <c r="B7" s="103">
        <v>2.1</v>
      </c>
      <c r="C7" s="106">
        <v>2.9876977152899822</v>
      </c>
      <c r="D7" s="106">
        <v>20.38664323374341</v>
      </c>
      <c r="E7" s="106">
        <v>25.659050966608081</v>
      </c>
      <c r="F7" s="106">
        <v>22.671353251318102</v>
      </c>
      <c r="G7" s="107">
        <v>28.295254833040424</v>
      </c>
    </row>
    <row r="8" spans="2:7" x14ac:dyDescent="0.25">
      <c r="B8" s="103">
        <v>2.2000000000000002</v>
      </c>
      <c r="C8" s="106">
        <v>4.5738045738045745</v>
      </c>
      <c r="D8" s="106">
        <v>23.076923076923077</v>
      </c>
      <c r="E8" s="106">
        <v>28.066528066528068</v>
      </c>
      <c r="F8" s="106">
        <v>23.076923076923077</v>
      </c>
      <c r="G8" s="107">
        <v>21.205821205821206</v>
      </c>
    </row>
    <row r="9" spans="2:7" x14ac:dyDescent="0.25">
      <c r="B9" s="108" t="s">
        <v>13</v>
      </c>
      <c r="C9" s="106">
        <v>5.0583657587548636</v>
      </c>
      <c r="D9" s="106">
        <v>23.346303501945524</v>
      </c>
      <c r="E9" s="106">
        <v>24.902723735408561</v>
      </c>
      <c r="F9" s="106">
        <v>25.291828793774318</v>
      </c>
      <c r="G9" s="107">
        <v>21.40077821011673</v>
      </c>
    </row>
    <row r="10" spans="2:7" x14ac:dyDescent="0.25">
      <c r="B10" s="98" t="s">
        <v>65</v>
      </c>
      <c r="C10" s="109">
        <v>5.0937808489634753</v>
      </c>
      <c r="D10" s="109">
        <v>23.237907206317868</v>
      </c>
      <c r="E10" s="109">
        <v>25.765054294175716</v>
      </c>
      <c r="F10" s="109">
        <v>20.276406712734452</v>
      </c>
      <c r="G10" s="110">
        <v>25.626850937808488</v>
      </c>
    </row>
    <row r="11" spans="2:7" x14ac:dyDescent="0.25">
      <c r="B11" s="51" t="s">
        <v>71</v>
      </c>
      <c r="C11" s="51"/>
      <c r="D11" s="51"/>
      <c r="E11" s="51"/>
      <c r="F11" s="51"/>
      <c r="G11" s="51"/>
    </row>
  </sheetData>
  <mergeCells count="1">
    <mergeCell ref="C3:G3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17.7109375" customWidth="1"/>
  </cols>
  <sheetData>
    <row r="1" spans="2:9" ht="15.75" x14ac:dyDescent="0.25">
      <c r="B1" s="692" t="s">
        <v>393</v>
      </c>
    </row>
    <row r="2" spans="2:9" ht="15.75" thickBot="1" x14ac:dyDescent="0.3"/>
    <row r="3" spans="2:9" ht="15.75" thickBot="1" x14ac:dyDescent="0.3">
      <c r="B3" s="393"/>
      <c r="C3" s="394"/>
      <c r="D3" s="323" t="s">
        <v>126</v>
      </c>
      <c r="E3" s="394"/>
      <c r="F3" s="394"/>
      <c r="G3" s="394"/>
      <c r="H3" s="394"/>
      <c r="I3" s="1257" t="s">
        <v>66</v>
      </c>
    </row>
    <row r="4" spans="2:9" ht="15.75" thickBot="1" x14ac:dyDescent="0.3">
      <c r="B4" s="294" t="s">
        <v>272</v>
      </c>
      <c r="C4" s="196">
        <v>1.1000000000000001</v>
      </c>
      <c r="D4" s="196">
        <v>1.2</v>
      </c>
      <c r="E4" s="196">
        <v>2.1</v>
      </c>
      <c r="F4" s="196">
        <v>2.2000000000000002</v>
      </c>
      <c r="G4" s="197" t="s">
        <v>13</v>
      </c>
      <c r="H4" s="196" t="s">
        <v>65</v>
      </c>
      <c r="I4" s="1258"/>
    </row>
    <row r="5" spans="2:9" x14ac:dyDescent="0.25">
      <c r="B5" s="137" t="s">
        <v>104</v>
      </c>
      <c r="C5" s="324">
        <v>68.765133171912836</v>
      </c>
      <c r="D5" s="324">
        <v>94.594594594594597</v>
      </c>
      <c r="E5" s="324">
        <v>56.476683937823836</v>
      </c>
      <c r="F5" s="324">
        <v>62.790697674418603</v>
      </c>
      <c r="G5" s="324">
        <v>9.8265895953757223</v>
      </c>
      <c r="H5" s="324">
        <v>64.375340971085649</v>
      </c>
      <c r="I5" s="325">
        <v>8.8235294117647065</v>
      </c>
    </row>
    <row r="6" spans="2:9" x14ac:dyDescent="0.25">
      <c r="B6" s="137" t="s">
        <v>105</v>
      </c>
      <c r="C6" s="324">
        <v>66.666666666666671</v>
      </c>
      <c r="D6" s="324">
        <v>0</v>
      </c>
      <c r="E6" s="324">
        <v>57.692307692307693</v>
      </c>
      <c r="F6" s="324">
        <v>59.701492537313435</v>
      </c>
      <c r="G6" s="324">
        <v>0</v>
      </c>
      <c r="H6" s="324">
        <v>60.833333333333336</v>
      </c>
      <c r="I6" s="325">
        <v>94.285714285714292</v>
      </c>
    </row>
    <row r="7" spans="2:9" x14ac:dyDescent="0.25">
      <c r="B7" s="137" t="s">
        <v>106</v>
      </c>
      <c r="C7" s="324">
        <v>71.914480077745381</v>
      </c>
      <c r="D7" s="324">
        <v>0</v>
      </c>
      <c r="E7" s="324">
        <v>64.171122994652407</v>
      </c>
      <c r="F7" s="324">
        <v>32.203389830508478</v>
      </c>
      <c r="G7" s="324">
        <v>11.340206185567011</v>
      </c>
      <c r="H7" s="324">
        <v>64.868804664723029</v>
      </c>
      <c r="I7" s="325">
        <v>0</v>
      </c>
    </row>
    <row r="8" spans="2:9" x14ac:dyDescent="0.25">
      <c r="B8" s="137" t="s">
        <v>107</v>
      </c>
      <c r="C8" s="324">
        <v>83.050847457627114</v>
      </c>
      <c r="D8" s="324">
        <v>87.5</v>
      </c>
      <c r="E8" s="324">
        <v>0</v>
      </c>
      <c r="F8" s="324">
        <v>0</v>
      </c>
      <c r="G8" s="324">
        <v>0</v>
      </c>
      <c r="H8" s="324">
        <v>84</v>
      </c>
      <c r="I8" s="325">
        <v>20</v>
      </c>
    </row>
    <row r="9" spans="2:9" x14ac:dyDescent="0.25">
      <c r="B9" s="137" t="s">
        <v>223</v>
      </c>
      <c r="C9" s="324">
        <v>65.639049454078361</v>
      </c>
      <c r="D9" s="324">
        <v>0</v>
      </c>
      <c r="E9" s="324">
        <v>62.790697674418603</v>
      </c>
      <c r="F9" s="324">
        <v>63.636363636363633</v>
      </c>
      <c r="G9" s="324">
        <v>7.8947368421052628</v>
      </c>
      <c r="H9" s="324">
        <v>59.798488664987403</v>
      </c>
      <c r="I9" s="325">
        <v>2.6315789473684212</v>
      </c>
    </row>
    <row r="10" spans="2:9" x14ac:dyDescent="0.25">
      <c r="B10" s="137" t="s">
        <v>109</v>
      </c>
      <c r="C10" s="324">
        <v>81.538461538461533</v>
      </c>
      <c r="D10" s="324">
        <v>100</v>
      </c>
      <c r="E10" s="324">
        <v>75.581395348837205</v>
      </c>
      <c r="F10" s="324">
        <v>72.727272727272734</v>
      </c>
      <c r="G10" s="324">
        <v>0</v>
      </c>
      <c r="H10" s="324">
        <v>82.375851996105155</v>
      </c>
      <c r="I10" s="325">
        <v>0</v>
      </c>
    </row>
    <row r="11" spans="2:9" x14ac:dyDescent="0.25">
      <c r="B11" s="137" t="s">
        <v>110</v>
      </c>
      <c r="C11" s="324">
        <v>82.327586206896555</v>
      </c>
      <c r="D11" s="324">
        <v>85.294117647058826</v>
      </c>
      <c r="E11" s="324">
        <v>83.333333333333329</v>
      </c>
      <c r="F11" s="324">
        <v>100</v>
      </c>
      <c r="G11" s="324">
        <v>12.5</v>
      </c>
      <c r="H11" s="324">
        <v>80.782918149466198</v>
      </c>
      <c r="I11" s="325">
        <v>20</v>
      </c>
    </row>
    <row r="12" spans="2:9" x14ac:dyDescent="0.25">
      <c r="B12" s="137" t="s">
        <v>111</v>
      </c>
      <c r="C12" s="324">
        <v>74.652777777777771</v>
      </c>
      <c r="D12" s="324">
        <v>0</v>
      </c>
      <c r="E12" s="324">
        <v>70.748299319727892</v>
      </c>
      <c r="F12" s="324">
        <v>54.347826086956523</v>
      </c>
      <c r="G12" s="324">
        <v>21.839080459770116</v>
      </c>
      <c r="H12" s="324">
        <v>71.963430561602095</v>
      </c>
      <c r="I12" s="325">
        <v>0</v>
      </c>
    </row>
    <row r="13" spans="2:9" x14ac:dyDescent="0.25">
      <c r="B13" s="137" t="s">
        <v>112</v>
      </c>
      <c r="C13" s="324">
        <v>76.867469879518069</v>
      </c>
      <c r="D13" s="324">
        <v>94.863013698630141</v>
      </c>
      <c r="E13" s="324">
        <v>90</v>
      </c>
      <c r="F13" s="324">
        <v>55.555555555555557</v>
      </c>
      <c r="G13" s="324">
        <v>2.9411764705882355</v>
      </c>
      <c r="H13" s="324">
        <v>80.641025641025635</v>
      </c>
      <c r="I13" s="325">
        <v>7.6923076923076925</v>
      </c>
    </row>
    <row r="14" spans="2:9" x14ac:dyDescent="0.25">
      <c r="B14" s="137" t="s">
        <v>113</v>
      </c>
      <c r="C14" s="324">
        <v>78.231292517006807</v>
      </c>
      <c r="D14" s="324">
        <v>57.142857142857146</v>
      </c>
      <c r="E14" s="324">
        <v>75.539568345323744</v>
      </c>
      <c r="F14" s="324">
        <v>74.626865671641795</v>
      </c>
      <c r="G14" s="324">
        <v>11.111111111111111</v>
      </c>
      <c r="H14" s="324">
        <v>77.031802120141336</v>
      </c>
      <c r="I14" s="325">
        <v>0</v>
      </c>
    </row>
    <row r="15" spans="2:9" x14ac:dyDescent="0.25">
      <c r="B15" s="137" t="s">
        <v>224</v>
      </c>
      <c r="C15" s="324">
        <v>68.7007874015748</v>
      </c>
      <c r="D15" s="324">
        <v>50</v>
      </c>
      <c r="E15" s="324">
        <v>74.074074074074076</v>
      </c>
      <c r="F15" s="324">
        <v>36.363636363636367</v>
      </c>
      <c r="G15" s="324">
        <v>45.762711864406782</v>
      </c>
      <c r="H15" s="324">
        <v>67.264573991031384</v>
      </c>
      <c r="I15" s="325">
        <v>3.8961038961038961</v>
      </c>
    </row>
    <row r="16" spans="2:9" x14ac:dyDescent="0.25">
      <c r="B16" s="137" t="s">
        <v>118</v>
      </c>
      <c r="C16" s="324">
        <v>73.410404624277461</v>
      </c>
      <c r="D16" s="324">
        <v>100</v>
      </c>
      <c r="E16" s="324">
        <v>50</v>
      </c>
      <c r="F16" s="324">
        <v>50</v>
      </c>
      <c r="G16" s="324">
        <v>28.571428571428573</v>
      </c>
      <c r="H16" s="324">
        <v>71.608265947888583</v>
      </c>
      <c r="I16" s="325">
        <v>16.666666666666668</v>
      </c>
    </row>
    <row r="17" spans="2:9" x14ac:dyDescent="0.25">
      <c r="B17" s="137" t="s">
        <v>225</v>
      </c>
      <c r="C17" s="324">
        <v>76.762402088772845</v>
      </c>
      <c r="D17" s="324">
        <v>0</v>
      </c>
      <c r="E17" s="324">
        <v>61.904761904761905</v>
      </c>
      <c r="F17" s="324">
        <v>65</v>
      </c>
      <c r="G17" s="324">
        <v>0</v>
      </c>
      <c r="H17" s="324">
        <v>73.116089613034617</v>
      </c>
      <c r="I17" s="325">
        <v>50</v>
      </c>
    </row>
    <row r="18" spans="2:9" x14ac:dyDescent="0.25">
      <c r="B18" s="137" t="s">
        <v>140</v>
      </c>
      <c r="C18" s="324">
        <v>55.508474576271183</v>
      </c>
      <c r="D18" s="324">
        <v>0</v>
      </c>
      <c r="E18" s="324">
        <v>68.75</v>
      </c>
      <c r="F18" s="324">
        <v>0</v>
      </c>
      <c r="G18" s="324">
        <v>20</v>
      </c>
      <c r="H18" s="324">
        <v>52.5</v>
      </c>
      <c r="I18" s="325">
        <v>0</v>
      </c>
    </row>
    <row r="19" spans="2:9" x14ac:dyDescent="0.25">
      <c r="B19" s="137" t="s">
        <v>115</v>
      </c>
      <c r="C19" s="324">
        <v>77.071823204419886</v>
      </c>
      <c r="D19" s="324">
        <v>33.333333333333336</v>
      </c>
      <c r="E19" s="324">
        <v>78.061224489795919</v>
      </c>
      <c r="F19" s="324">
        <v>67.441860465116278</v>
      </c>
      <c r="G19" s="324">
        <v>33.333333333333336</v>
      </c>
      <c r="H19" s="324">
        <v>76.440329218106996</v>
      </c>
      <c r="I19" s="325">
        <v>0</v>
      </c>
    </row>
    <row r="20" spans="2:9" x14ac:dyDescent="0.25">
      <c r="B20" s="137" t="s">
        <v>142</v>
      </c>
      <c r="C20" s="324">
        <v>74.907749077490777</v>
      </c>
      <c r="D20" s="324">
        <v>97.5</v>
      </c>
      <c r="E20" s="324">
        <v>80.459770114942529</v>
      </c>
      <c r="F20" s="324">
        <v>70.967741935483872</v>
      </c>
      <c r="G20" s="324">
        <v>57.142857142857146</v>
      </c>
      <c r="H20" s="324">
        <v>77.522935779816507</v>
      </c>
      <c r="I20" s="325">
        <v>47.61904761904762</v>
      </c>
    </row>
    <row r="21" spans="2:9" x14ac:dyDescent="0.25">
      <c r="B21" s="98" t="s">
        <v>143</v>
      </c>
      <c r="C21" s="326">
        <v>77.17647058823529</v>
      </c>
      <c r="D21" s="326">
        <v>100</v>
      </c>
      <c r="E21" s="326">
        <v>68</v>
      </c>
      <c r="F21" s="326">
        <v>55.555555555555557</v>
      </c>
      <c r="G21" s="326">
        <v>22.222222222222221</v>
      </c>
      <c r="H21" s="326">
        <v>75.527426160337555</v>
      </c>
      <c r="I21" s="327">
        <v>13.636363636363637</v>
      </c>
    </row>
    <row r="22" spans="2:9" x14ac:dyDescent="0.25">
      <c r="B22" s="51" t="s">
        <v>339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B1" sqref="B1"/>
    </sheetView>
  </sheetViews>
  <sheetFormatPr defaultRowHeight="15" x14ac:dyDescent="0.25"/>
  <cols>
    <col min="2" max="2" width="15" customWidth="1"/>
    <col min="3" max="3" width="13" customWidth="1"/>
    <col min="4" max="4" width="21.28515625" customWidth="1"/>
  </cols>
  <sheetData>
    <row r="1" spans="2:4" ht="15.75" x14ac:dyDescent="0.25">
      <c r="B1" s="692" t="s">
        <v>394</v>
      </c>
    </row>
    <row r="2" spans="2:4" ht="15.75" thickBot="1" x14ac:dyDescent="0.3"/>
    <row r="3" spans="2:4" ht="15.75" thickBot="1" x14ac:dyDescent="0.3">
      <c r="B3" s="395"/>
      <c r="C3" s="396" t="s">
        <v>61</v>
      </c>
      <c r="D3" s="194" t="s">
        <v>274</v>
      </c>
    </row>
    <row r="4" spans="2:4" x14ac:dyDescent="0.25">
      <c r="B4" s="1249" t="s">
        <v>60</v>
      </c>
      <c r="C4" s="397">
        <v>1.1000000000000001</v>
      </c>
      <c r="D4" s="107">
        <v>6.6683897647971051</v>
      </c>
    </row>
    <row r="5" spans="2:4" x14ac:dyDescent="0.25">
      <c r="B5" s="1249"/>
      <c r="C5" s="397">
        <v>1.2</v>
      </c>
      <c r="D5" s="107">
        <v>54.8</v>
      </c>
    </row>
    <row r="6" spans="2:4" x14ac:dyDescent="0.25">
      <c r="B6" s="1249"/>
      <c r="C6" s="397">
        <v>2.1</v>
      </c>
      <c r="D6" s="107">
        <v>9.5035460992907801</v>
      </c>
    </row>
    <row r="7" spans="2:4" x14ac:dyDescent="0.25">
      <c r="B7" s="1249"/>
      <c r="C7" s="397">
        <v>2.2000000000000002</v>
      </c>
      <c r="D7" s="107">
        <v>17.488789237668161</v>
      </c>
    </row>
    <row r="8" spans="2:4" x14ac:dyDescent="0.25">
      <c r="B8" s="1249"/>
      <c r="C8" s="398" t="s">
        <v>13</v>
      </c>
      <c r="D8" s="107">
        <v>2.2140221402214024</v>
      </c>
    </row>
    <row r="9" spans="2:4" x14ac:dyDescent="0.25">
      <c r="B9" s="1250"/>
      <c r="C9" s="399" t="s">
        <v>275</v>
      </c>
      <c r="D9" s="119">
        <v>11.566091954022989</v>
      </c>
    </row>
    <row r="10" spans="2:4" x14ac:dyDescent="0.25">
      <c r="B10" s="376" t="s">
        <v>66</v>
      </c>
      <c r="C10" s="353"/>
      <c r="D10" s="729">
        <v>42.702702702702702</v>
      </c>
    </row>
    <row r="11" spans="2:4" x14ac:dyDescent="0.25">
      <c r="B11" s="401" t="s">
        <v>339</v>
      </c>
      <c r="C11" s="11"/>
      <c r="D11" s="11"/>
    </row>
  </sheetData>
  <mergeCells count="1">
    <mergeCell ref="B4:B9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workbookViewId="0">
      <selection activeCell="B1" sqref="B1"/>
    </sheetView>
  </sheetViews>
  <sheetFormatPr defaultRowHeight="15" x14ac:dyDescent="0.25"/>
  <cols>
    <col min="2" max="2" width="15.140625" customWidth="1"/>
  </cols>
  <sheetData>
    <row r="1" spans="2:12" ht="15.75" x14ac:dyDescent="0.25">
      <c r="B1" s="693" t="s">
        <v>396</v>
      </c>
    </row>
    <row r="2" spans="2:12" ht="15.75" thickBot="1" x14ac:dyDescent="0.3"/>
    <row r="3" spans="2:12" ht="66.75" customHeight="1" thickBot="1" x14ac:dyDescent="0.3">
      <c r="B3" s="402"/>
      <c r="C3" s="403" t="s">
        <v>277</v>
      </c>
      <c r="D3" s="733" t="s">
        <v>278</v>
      </c>
      <c r="E3" s="733" t="s">
        <v>279</v>
      </c>
      <c r="F3" s="733" t="s">
        <v>280</v>
      </c>
      <c r="G3" s="733" t="s">
        <v>281</v>
      </c>
      <c r="H3" s="733" t="s">
        <v>282</v>
      </c>
      <c r="I3" s="733" t="s">
        <v>395</v>
      </c>
      <c r="J3" s="733" t="s">
        <v>283</v>
      </c>
      <c r="K3" s="733" t="s">
        <v>284</v>
      </c>
      <c r="L3" s="734" t="s">
        <v>62</v>
      </c>
    </row>
    <row r="4" spans="2:12" x14ac:dyDescent="0.25">
      <c r="B4" s="1249" t="s">
        <v>60</v>
      </c>
      <c r="C4" s="406">
        <v>11</v>
      </c>
      <c r="D4" s="730">
        <v>44.152046783625728</v>
      </c>
      <c r="E4" s="730">
        <v>6.7251461988304095</v>
      </c>
      <c r="F4" s="730">
        <v>11.988304093567251</v>
      </c>
      <c r="G4" s="730">
        <v>28.654970760233919</v>
      </c>
      <c r="H4" s="730">
        <v>2.3391812865497075</v>
      </c>
      <c r="I4" s="730">
        <v>0</v>
      </c>
      <c r="J4" s="730">
        <v>0.58479532163742687</v>
      </c>
      <c r="K4" s="730">
        <v>5.5555555555555554</v>
      </c>
      <c r="L4" s="735">
        <v>100</v>
      </c>
    </row>
    <row r="5" spans="2:12" x14ac:dyDescent="0.25">
      <c r="B5" s="1249"/>
      <c r="C5" s="406">
        <v>12</v>
      </c>
      <c r="D5" s="730">
        <v>45.346869712351946</v>
      </c>
      <c r="E5" s="730">
        <v>31.979695431472081</v>
      </c>
      <c r="F5" s="730">
        <v>8.1218274111675122</v>
      </c>
      <c r="G5" s="730">
        <v>14.382402707275803</v>
      </c>
      <c r="H5" s="730">
        <v>0</v>
      </c>
      <c r="I5" s="730">
        <v>0</v>
      </c>
      <c r="J5" s="730">
        <v>0</v>
      </c>
      <c r="K5" s="730">
        <v>0.16920473773265651</v>
      </c>
      <c r="L5" s="735">
        <v>100</v>
      </c>
    </row>
    <row r="6" spans="2:12" x14ac:dyDescent="0.25">
      <c r="B6" s="1249"/>
      <c r="C6" s="406">
        <v>21</v>
      </c>
      <c r="D6" s="730">
        <v>25.882352941176471</v>
      </c>
      <c r="E6" s="730">
        <v>0</v>
      </c>
      <c r="F6" s="730">
        <v>10.588235294117647</v>
      </c>
      <c r="G6" s="730">
        <v>50.588235294117645</v>
      </c>
      <c r="H6" s="730">
        <v>0</v>
      </c>
      <c r="I6" s="730">
        <v>0</v>
      </c>
      <c r="J6" s="730">
        <v>0</v>
      </c>
      <c r="K6" s="730">
        <v>12.941176470588236</v>
      </c>
      <c r="L6" s="735">
        <v>100</v>
      </c>
    </row>
    <row r="7" spans="2:12" x14ac:dyDescent="0.25">
      <c r="B7" s="1249"/>
      <c r="C7" s="406">
        <v>22</v>
      </c>
      <c r="D7" s="730">
        <v>14.285714285714286</v>
      </c>
      <c r="E7" s="730">
        <v>0</v>
      </c>
      <c r="F7" s="730">
        <v>25.396825396825395</v>
      </c>
      <c r="G7" s="730">
        <v>38.095238095238095</v>
      </c>
      <c r="H7" s="730">
        <v>1.5873015873015872</v>
      </c>
      <c r="I7" s="730">
        <v>1.5873015873015872</v>
      </c>
      <c r="J7" s="730">
        <v>1.5873015873015872</v>
      </c>
      <c r="K7" s="730">
        <v>17.460317460317459</v>
      </c>
      <c r="L7" s="735">
        <v>100</v>
      </c>
    </row>
    <row r="8" spans="2:12" x14ac:dyDescent="0.25">
      <c r="B8" s="1249"/>
      <c r="C8" s="406">
        <v>30</v>
      </c>
      <c r="D8" s="730">
        <v>33.333333333333336</v>
      </c>
      <c r="E8" s="730">
        <v>13.333333333333334</v>
      </c>
      <c r="F8" s="730">
        <v>13.333333333333334</v>
      </c>
      <c r="G8" s="730">
        <v>26.666666666666668</v>
      </c>
      <c r="H8" s="730">
        <v>0</v>
      </c>
      <c r="I8" s="730">
        <v>0</v>
      </c>
      <c r="J8" s="730">
        <v>0</v>
      </c>
      <c r="K8" s="730">
        <v>13.333333333333334</v>
      </c>
      <c r="L8" s="735">
        <v>100</v>
      </c>
    </row>
    <row r="9" spans="2:12" x14ac:dyDescent="0.25">
      <c r="B9" s="1250"/>
      <c r="C9" s="409" t="s">
        <v>65</v>
      </c>
      <c r="D9" s="731">
        <v>41.514598540145982</v>
      </c>
      <c r="E9" s="731">
        <v>19.525547445255473</v>
      </c>
      <c r="F9" s="731">
        <v>10.583941605839415</v>
      </c>
      <c r="G9" s="731">
        <v>23.175182481751825</v>
      </c>
      <c r="H9" s="731">
        <v>0.82116788321167888</v>
      </c>
      <c r="I9" s="731">
        <v>9.1240875912408759E-2</v>
      </c>
      <c r="J9" s="731">
        <v>0.27372262773722628</v>
      </c>
      <c r="K9" s="731">
        <v>4.0145985401459852</v>
      </c>
      <c r="L9" s="736">
        <v>100</v>
      </c>
    </row>
    <row r="10" spans="2:12" x14ac:dyDescent="0.25">
      <c r="B10" s="386" t="s">
        <v>66</v>
      </c>
      <c r="C10" s="737"/>
      <c r="D10" s="732">
        <v>17.777777777777779</v>
      </c>
      <c r="E10" s="732">
        <v>8.1481481481481488</v>
      </c>
      <c r="F10" s="732">
        <v>2.2222222222222223</v>
      </c>
      <c r="G10" s="732">
        <v>35.555555555555557</v>
      </c>
      <c r="H10" s="732">
        <v>0.7407407407407407</v>
      </c>
      <c r="I10" s="732">
        <v>0</v>
      </c>
      <c r="J10" s="732">
        <v>0.7407407407407407</v>
      </c>
      <c r="K10" s="732">
        <v>34.814814814814817</v>
      </c>
      <c r="L10" s="738">
        <v>100</v>
      </c>
    </row>
    <row r="11" spans="2:12" x14ac:dyDescent="0.25">
      <c r="B11" s="312" t="s">
        <v>339</v>
      </c>
      <c r="C11" s="51"/>
      <c r="D11" s="129"/>
      <c r="E11" s="129"/>
      <c r="F11" s="129"/>
      <c r="G11" s="129"/>
      <c r="H11" s="129"/>
      <c r="I11" s="129"/>
      <c r="J11" s="129"/>
      <c r="K11" s="51"/>
      <c r="L11" s="51"/>
    </row>
  </sheetData>
  <mergeCells count="1">
    <mergeCell ref="B4:B9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B1" sqref="B1"/>
    </sheetView>
  </sheetViews>
  <sheetFormatPr defaultRowHeight="15" x14ac:dyDescent="0.25"/>
  <cols>
    <col min="2" max="2" width="18.28515625" customWidth="1"/>
  </cols>
  <sheetData>
    <row r="1" spans="2:9" ht="15.75" x14ac:dyDescent="0.25">
      <c r="B1" s="693" t="s">
        <v>397</v>
      </c>
    </row>
    <row r="2" spans="2:9" ht="15.75" thickBot="1" x14ac:dyDescent="0.3"/>
    <row r="3" spans="2:9" ht="15.75" thickBot="1" x14ac:dyDescent="0.3">
      <c r="B3" s="414"/>
      <c r="C3" s="415"/>
      <c r="D3" s="416" t="s">
        <v>126</v>
      </c>
      <c r="E3" s="415"/>
      <c r="F3" s="415"/>
      <c r="G3" s="415"/>
      <c r="H3" s="415"/>
      <c r="I3" s="1251" t="s">
        <v>66</v>
      </c>
    </row>
    <row r="4" spans="2:9" ht="15.75" thickBot="1" x14ac:dyDescent="0.3">
      <c r="B4" s="417" t="s">
        <v>213</v>
      </c>
      <c r="C4" s="418">
        <v>1.1000000000000001</v>
      </c>
      <c r="D4" s="418">
        <v>1.2</v>
      </c>
      <c r="E4" s="418">
        <v>2.1</v>
      </c>
      <c r="F4" s="418">
        <v>2.2000000000000002</v>
      </c>
      <c r="G4" s="419" t="s">
        <v>13</v>
      </c>
      <c r="H4" s="418" t="s">
        <v>65</v>
      </c>
      <c r="I4" s="1246"/>
    </row>
    <row r="5" spans="2:9" x14ac:dyDescent="0.25">
      <c r="B5" s="739" t="s">
        <v>104</v>
      </c>
      <c r="C5" s="740">
        <v>0.64568200161420497</v>
      </c>
      <c r="D5" s="740">
        <v>0.54054054054054057</v>
      </c>
      <c r="E5" s="740">
        <v>1.5625</v>
      </c>
      <c r="F5" s="740">
        <v>4.6511627906976747</v>
      </c>
      <c r="G5" s="740">
        <v>0</v>
      </c>
      <c r="H5" s="740">
        <v>0.76419213973799127</v>
      </c>
      <c r="I5" s="741">
        <v>8.695652173913043</v>
      </c>
    </row>
    <row r="6" spans="2:9" x14ac:dyDescent="0.25">
      <c r="B6" s="739" t="s">
        <v>105</v>
      </c>
      <c r="C6" s="740">
        <v>28.571428571428573</v>
      </c>
      <c r="D6" s="740">
        <v>0</v>
      </c>
      <c r="E6" s="740">
        <v>15.384615384615385</v>
      </c>
      <c r="F6" s="740">
        <v>35.820895522388057</v>
      </c>
      <c r="G6" s="740">
        <v>0</v>
      </c>
      <c r="H6" s="740">
        <v>29.75206611570248</v>
      </c>
      <c r="I6" s="741">
        <v>91.428571428571431</v>
      </c>
    </row>
    <row r="7" spans="2:9" x14ac:dyDescent="0.25">
      <c r="B7" s="739" t="s">
        <v>106</v>
      </c>
      <c r="C7" s="740">
        <v>0.19436345966958213</v>
      </c>
      <c r="D7" s="740">
        <v>0</v>
      </c>
      <c r="E7" s="740">
        <v>0</v>
      </c>
      <c r="F7" s="740">
        <v>0</v>
      </c>
      <c r="G7" s="740">
        <v>0</v>
      </c>
      <c r="H7" s="740">
        <v>0.1457725947521866</v>
      </c>
      <c r="I7" s="741">
        <v>2</v>
      </c>
    </row>
    <row r="8" spans="2:9" x14ac:dyDescent="0.25">
      <c r="B8" s="739" t="s">
        <v>107</v>
      </c>
      <c r="C8" s="740">
        <v>0</v>
      </c>
      <c r="D8" s="740">
        <v>0</v>
      </c>
      <c r="E8" s="740">
        <v>0</v>
      </c>
      <c r="F8" s="740">
        <v>0</v>
      </c>
      <c r="G8" s="740">
        <v>0</v>
      </c>
      <c r="H8" s="740">
        <v>0</v>
      </c>
      <c r="I8" s="741">
        <v>40</v>
      </c>
    </row>
    <row r="9" spans="2:9" x14ac:dyDescent="0.25">
      <c r="B9" s="739" t="s">
        <v>223</v>
      </c>
      <c r="C9" s="740">
        <v>0.19267822736030829</v>
      </c>
      <c r="D9" s="740">
        <v>0</v>
      </c>
      <c r="E9" s="740">
        <v>0.58139534883720934</v>
      </c>
      <c r="F9" s="740">
        <v>1.5151515151515151</v>
      </c>
      <c r="G9" s="740">
        <v>0</v>
      </c>
      <c r="H9" s="740">
        <v>0.25188916876574308</v>
      </c>
      <c r="I9" s="741">
        <v>9.0909090909090917</v>
      </c>
    </row>
    <row r="10" spans="2:9" x14ac:dyDescent="0.25">
      <c r="B10" s="739" t="s">
        <v>109</v>
      </c>
      <c r="C10" s="740">
        <v>3.0769230769230771</v>
      </c>
      <c r="D10" s="740">
        <v>2.3809523809523809</v>
      </c>
      <c r="E10" s="740">
        <v>4.6511627906976747</v>
      </c>
      <c r="F10" s="740">
        <v>0</v>
      </c>
      <c r="G10" s="740">
        <v>0</v>
      </c>
      <c r="H10" s="740">
        <v>3.1158714703018502</v>
      </c>
      <c r="I10" s="741">
        <v>40</v>
      </c>
    </row>
    <row r="11" spans="2:9" x14ac:dyDescent="0.25">
      <c r="B11" s="739" t="s">
        <v>110</v>
      </c>
      <c r="C11" s="740">
        <v>4.7413793103448274</v>
      </c>
      <c r="D11" s="740">
        <v>0</v>
      </c>
      <c r="E11" s="740">
        <v>16.666666666666668</v>
      </c>
      <c r="F11" s="740">
        <v>0</v>
      </c>
      <c r="G11" s="740">
        <v>0</v>
      </c>
      <c r="H11" s="740">
        <v>4.2704626334519569</v>
      </c>
      <c r="I11" s="741">
        <v>40</v>
      </c>
    </row>
    <row r="12" spans="2:9" x14ac:dyDescent="0.25">
      <c r="B12" s="739" t="s">
        <v>111</v>
      </c>
      <c r="C12" s="740">
        <v>4.96031746031746E-2</v>
      </c>
      <c r="D12" s="740">
        <v>0</v>
      </c>
      <c r="E12" s="740">
        <v>0</v>
      </c>
      <c r="F12" s="740">
        <v>0</v>
      </c>
      <c r="G12" s="740">
        <v>0</v>
      </c>
      <c r="H12" s="740">
        <v>4.3535045711797997E-2</v>
      </c>
      <c r="I12" s="741">
        <v>0</v>
      </c>
    </row>
    <row r="13" spans="2:9" x14ac:dyDescent="0.25">
      <c r="B13" s="739" t="s">
        <v>112</v>
      </c>
      <c r="C13" s="740">
        <v>19.759036144578314</v>
      </c>
      <c r="D13" s="740">
        <v>86.301369863013704</v>
      </c>
      <c r="E13" s="740">
        <v>10</v>
      </c>
      <c r="F13" s="740">
        <v>0</v>
      </c>
      <c r="G13" s="740">
        <v>0</v>
      </c>
      <c r="H13" s="740">
        <v>43.205128205128204</v>
      </c>
      <c r="I13" s="741">
        <v>42.307692307692307</v>
      </c>
    </row>
    <row r="14" spans="2:9" x14ac:dyDescent="0.25">
      <c r="B14" s="739" t="s">
        <v>113</v>
      </c>
      <c r="C14" s="740">
        <v>0.22675736961451248</v>
      </c>
      <c r="D14" s="740">
        <v>0</v>
      </c>
      <c r="E14" s="740">
        <v>0.35971223021582732</v>
      </c>
      <c r="F14" s="740">
        <v>0</v>
      </c>
      <c r="G14" s="740">
        <v>0</v>
      </c>
      <c r="H14" s="740">
        <v>0.23557126030624265</v>
      </c>
      <c r="I14" s="741">
        <v>0</v>
      </c>
    </row>
    <row r="15" spans="2:9" x14ac:dyDescent="0.25">
      <c r="B15" s="739" t="s">
        <v>224</v>
      </c>
      <c r="C15" s="740">
        <v>9.8425196850393706E-2</v>
      </c>
      <c r="D15" s="740">
        <v>0</v>
      </c>
      <c r="E15" s="740">
        <v>0</v>
      </c>
      <c r="F15" s="740">
        <v>0</v>
      </c>
      <c r="G15" s="740">
        <v>0</v>
      </c>
      <c r="H15" s="740">
        <v>8.9686098654708515E-2</v>
      </c>
      <c r="I15" s="741">
        <v>3.8961038961038961</v>
      </c>
    </row>
    <row r="16" spans="2:9" x14ac:dyDescent="0.25">
      <c r="B16" s="739" t="s">
        <v>118</v>
      </c>
      <c r="C16" s="740">
        <v>0</v>
      </c>
      <c r="D16" s="740">
        <v>0</v>
      </c>
      <c r="E16" s="740">
        <v>0</v>
      </c>
      <c r="F16" s="740">
        <v>0</v>
      </c>
      <c r="G16" s="740">
        <v>0</v>
      </c>
      <c r="H16" s="740">
        <v>0</v>
      </c>
      <c r="I16" s="741">
        <v>0</v>
      </c>
    </row>
    <row r="17" spans="2:9" x14ac:dyDescent="0.25">
      <c r="B17" s="739" t="s">
        <v>225</v>
      </c>
      <c r="C17" s="740">
        <v>0</v>
      </c>
      <c r="D17" s="740">
        <v>0</v>
      </c>
      <c r="E17" s="740">
        <v>1.1904761904761905</v>
      </c>
      <c r="F17" s="740">
        <v>5</v>
      </c>
      <c r="G17" s="740">
        <v>0</v>
      </c>
      <c r="H17" s="740">
        <v>0.40733197556008149</v>
      </c>
      <c r="I17" s="741">
        <v>0</v>
      </c>
    </row>
    <row r="18" spans="2:9" x14ac:dyDescent="0.25">
      <c r="B18" s="739" t="s">
        <v>140</v>
      </c>
      <c r="C18" s="740">
        <v>0</v>
      </c>
      <c r="D18" s="740">
        <v>0</v>
      </c>
      <c r="E18" s="740">
        <v>0</v>
      </c>
      <c r="F18" s="740">
        <v>0</v>
      </c>
      <c r="G18" s="740">
        <v>0</v>
      </c>
      <c r="H18" s="740">
        <v>0</v>
      </c>
      <c r="I18" s="741">
        <v>0</v>
      </c>
    </row>
    <row r="19" spans="2:9" x14ac:dyDescent="0.25">
      <c r="B19" s="739" t="s">
        <v>115</v>
      </c>
      <c r="C19" s="740">
        <v>0</v>
      </c>
      <c r="D19" s="740">
        <v>0</v>
      </c>
      <c r="E19" s="740">
        <v>0</v>
      </c>
      <c r="F19" s="740">
        <v>0</v>
      </c>
      <c r="G19" s="740">
        <v>0</v>
      </c>
      <c r="H19" s="740">
        <v>0</v>
      </c>
      <c r="I19" s="741">
        <v>0</v>
      </c>
    </row>
    <row r="20" spans="2:9" x14ac:dyDescent="0.25">
      <c r="B20" s="739" t="s">
        <v>142</v>
      </c>
      <c r="C20" s="740">
        <v>35.424354243542439</v>
      </c>
      <c r="D20" s="740">
        <v>62.5</v>
      </c>
      <c r="E20" s="740">
        <v>54.022988505747129</v>
      </c>
      <c r="F20" s="740">
        <v>48.387096774193552</v>
      </c>
      <c r="G20" s="740">
        <v>71.428571428571431</v>
      </c>
      <c r="H20" s="740">
        <v>43.11926605504587</v>
      </c>
      <c r="I20" s="741">
        <v>76.19047619047619</v>
      </c>
    </row>
    <row r="21" spans="2:9" x14ac:dyDescent="0.25">
      <c r="B21" s="742" t="s">
        <v>143</v>
      </c>
      <c r="C21" s="743">
        <v>0.23529411764705882</v>
      </c>
      <c r="D21" s="743">
        <v>66.666666666666671</v>
      </c>
      <c r="E21" s="743">
        <v>12</v>
      </c>
      <c r="F21" s="743">
        <v>0</v>
      </c>
      <c r="G21" s="743">
        <v>0</v>
      </c>
      <c r="H21" s="743">
        <v>1.6877637130801688</v>
      </c>
      <c r="I21" s="744">
        <v>18.181818181818183</v>
      </c>
    </row>
    <row r="22" spans="2:9" x14ac:dyDescent="0.25">
      <c r="B22" s="312" t="s">
        <v>339</v>
      </c>
      <c r="C22" s="161"/>
      <c r="D22" s="161"/>
      <c r="E22" s="161"/>
      <c r="F22" s="161"/>
      <c r="G22" s="161"/>
      <c r="H22" s="161"/>
      <c r="I22" s="161"/>
    </row>
  </sheetData>
  <mergeCells count="1">
    <mergeCell ref="I3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P26" sqref="P26"/>
    </sheetView>
  </sheetViews>
  <sheetFormatPr defaultRowHeight="15" x14ac:dyDescent="0.25"/>
  <cols>
    <col min="2" max="2" width="23" customWidth="1"/>
  </cols>
  <sheetData>
    <row r="1" spans="2:9" ht="15.75" x14ac:dyDescent="0.25">
      <c r="B1" s="693" t="s">
        <v>399</v>
      </c>
    </row>
    <row r="2" spans="2:9" ht="15.75" thickBot="1" x14ac:dyDescent="0.3"/>
    <row r="3" spans="2:9" ht="16.5" thickBot="1" x14ac:dyDescent="0.3">
      <c r="B3" s="745"/>
      <c r="C3" s="746"/>
      <c r="D3" s="746" t="s">
        <v>60</v>
      </c>
      <c r="E3" s="746"/>
      <c r="F3" s="746"/>
      <c r="G3" s="746"/>
      <c r="H3" s="747"/>
      <c r="I3" s="1280" t="s">
        <v>66</v>
      </c>
    </row>
    <row r="4" spans="2:9" ht="48" thickBot="1" x14ac:dyDescent="0.3">
      <c r="B4" s="748" t="s">
        <v>288</v>
      </c>
      <c r="C4" s="749">
        <v>1.1000000000000001</v>
      </c>
      <c r="D4" s="749">
        <v>1.2</v>
      </c>
      <c r="E4" s="749">
        <v>2.1</v>
      </c>
      <c r="F4" s="749">
        <v>2.2000000000000002</v>
      </c>
      <c r="G4" s="750" t="s">
        <v>13</v>
      </c>
      <c r="H4" s="751" t="s">
        <v>65</v>
      </c>
      <c r="I4" s="1281"/>
    </row>
    <row r="5" spans="2:9" ht="15.75" x14ac:dyDescent="0.25">
      <c r="B5" s="752" t="s">
        <v>289</v>
      </c>
      <c r="C5" s="753">
        <v>28.032794318791645</v>
      </c>
      <c r="D5" s="753">
        <v>13.285813973030168</v>
      </c>
      <c r="E5" s="753">
        <v>43.332780771906627</v>
      </c>
      <c r="F5" s="753">
        <v>14.930507045720345</v>
      </c>
      <c r="G5" s="753">
        <v>23.338584514849178</v>
      </c>
      <c r="H5" s="753">
        <v>25.024666150141716</v>
      </c>
      <c r="I5" s="754">
        <v>10.724504064318712</v>
      </c>
    </row>
    <row r="6" spans="2:9" ht="15.75" x14ac:dyDescent="0.25">
      <c r="B6" s="752" t="s">
        <v>290</v>
      </c>
      <c r="C6" s="753">
        <v>1.6923021739027426</v>
      </c>
      <c r="D6" s="753">
        <v>0.37630656928973089</v>
      </c>
      <c r="E6" s="753">
        <v>1.5141053269097009</v>
      </c>
      <c r="F6" s="753">
        <v>0.14633176306515427</v>
      </c>
      <c r="G6" s="753">
        <v>0.11669292257424588</v>
      </c>
      <c r="H6" s="753">
        <v>1.1056730564552011</v>
      </c>
      <c r="I6" s="754">
        <v>1.3975842195035884E-2</v>
      </c>
    </row>
    <row r="7" spans="2:9" ht="15.75" x14ac:dyDescent="0.25">
      <c r="B7" s="752" t="s">
        <v>291</v>
      </c>
      <c r="C7" s="753">
        <v>8.8868705640939467</v>
      </c>
      <c r="D7" s="753">
        <v>5.341361206811519</v>
      </c>
      <c r="E7" s="753">
        <v>3.9157896385595716</v>
      </c>
      <c r="F7" s="753">
        <v>1.9392809442003078</v>
      </c>
      <c r="G7" s="753">
        <v>7.4450084602368873</v>
      </c>
      <c r="H7" s="753">
        <v>6.3675650522265306</v>
      </c>
      <c r="I7" s="754">
        <v>9.8999293748115905E-2</v>
      </c>
    </row>
    <row r="8" spans="2:9" ht="15.75" x14ac:dyDescent="0.25">
      <c r="B8" s="752" t="s">
        <v>292</v>
      </c>
      <c r="C8" s="753">
        <v>5.4142840996688427E-3</v>
      </c>
      <c r="D8" s="753">
        <v>0.10960385513293132</v>
      </c>
      <c r="E8" s="753">
        <v>7.1789476706925481E-2</v>
      </c>
      <c r="F8" s="753">
        <v>0</v>
      </c>
      <c r="G8" s="753">
        <v>0</v>
      </c>
      <c r="H8" s="753">
        <v>2.0845367914316449E-2</v>
      </c>
      <c r="I8" s="754">
        <v>0</v>
      </c>
    </row>
    <row r="9" spans="2:9" ht="15.75" x14ac:dyDescent="0.25">
      <c r="B9" s="752" t="s">
        <v>293</v>
      </c>
      <c r="C9" s="753">
        <v>0.76003013049101376</v>
      </c>
      <c r="D9" s="753">
        <v>0</v>
      </c>
      <c r="E9" s="753">
        <v>0.48947370481994651</v>
      </c>
      <c r="F9" s="753">
        <v>0.10166206697158087</v>
      </c>
      <c r="G9" s="753">
        <v>1.0502363031682129</v>
      </c>
      <c r="H9" s="753">
        <v>0.52773523103077824</v>
      </c>
      <c r="I9" s="754">
        <v>3.1232187541961217E-2</v>
      </c>
    </row>
    <row r="10" spans="2:9" ht="15.75" x14ac:dyDescent="0.25">
      <c r="B10" s="752" t="s">
        <v>294</v>
      </c>
      <c r="C10" s="753">
        <v>2.5582492370935284</v>
      </c>
      <c r="D10" s="753">
        <v>0</v>
      </c>
      <c r="E10" s="753">
        <v>0</v>
      </c>
      <c r="F10" s="753">
        <v>0</v>
      </c>
      <c r="G10" s="753">
        <v>1.0502363031682129</v>
      </c>
      <c r="H10" s="753">
        <v>1.3757942823448857</v>
      </c>
      <c r="I10" s="754">
        <v>0.15728439769332989</v>
      </c>
    </row>
    <row r="11" spans="2:9" ht="15.75" x14ac:dyDescent="0.25">
      <c r="B11" s="752" t="s">
        <v>295</v>
      </c>
      <c r="C11" s="753">
        <v>0.72957478243037643</v>
      </c>
      <c r="D11" s="753">
        <v>0.40918772582961027</v>
      </c>
      <c r="E11" s="753">
        <v>0.79621055984044631</v>
      </c>
      <c r="F11" s="753">
        <v>40.764948521255874</v>
      </c>
      <c r="G11" s="753">
        <v>0.40842522900986056</v>
      </c>
      <c r="H11" s="753">
        <v>9.717068253258617</v>
      </c>
      <c r="I11" s="754">
        <v>5.2353235232208375E-2</v>
      </c>
    </row>
    <row r="12" spans="2:9" ht="15.75" x14ac:dyDescent="0.25">
      <c r="B12" s="752" t="s">
        <v>296</v>
      </c>
      <c r="C12" s="753">
        <v>1.1031603853075267</v>
      </c>
      <c r="D12" s="753">
        <v>0</v>
      </c>
      <c r="E12" s="753">
        <v>0.65263160642659535</v>
      </c>
      <c r="F12" s="753">
        <v>0</v>
      </c>
      <c r="G12" s="753">
        <v>0</v>
      </c>
      <c r="H12" s="753">
        <v>0.63578372138665173</v>
      </c>
      <c r="I12" s="754">
        <v>0.23592659653999482</v>
      </c>
    </row>
    <row r="13" spans="2:9" ht="15.75" x14ac:dyDescent="0.25">
      <c r="B13" s="752" t="s">
        <v>297</v>
      </c>
      <c r="C13" s="753">
        <v>2.0757011667105427</v>
      </c>
      <c r="D13" s="753">
        <v>35.584718299825028</v>
      </c>
      <c r="E13" s="753">
        <v>2.4800001044210624</v>
      </c>
      <c r="F13" s="753">
        <v>2.8697969238598837</v>
      </c>
      <c r="G13" s="753">
        <v>8.7519691930684401E-2</v>
      </c>
      <c r="H13" s="753">
        <v>5.3659798662234843</v>
      </c>
      <c r="I13" s="754">
        <v>2.8805513977549841</v>
      </c>
    </row>
    <row r="14" spans="2:9" ht="15.75" x14ac:dyDescent="0.25">
      <c r="B14" s="752" t="s">
        <v>249</v>
      </c>
      <c r="C14" s="753">
        <v>1.3427424567178727</v>
      </c>
      <c r="D14" s="753">
        <v>0.10960385513293132</v>
      </c>
      <c r="E14" s="753">
        <v>3.1293685528155248</v>
      </c>
      <c r="F14" s="753">
        <v>1.0397256849366225</v>
      </c>
      <c r="G14" s="753">
        <v>0.14586615321780733</v>
      </c>
      <c r="H14" s="753">
        <v>1.2760839391547392</v>
      </c>
      <c r="I14" s="754">
        <v>0.13122012607557806</v>
      </c>
    </row>
    <row r="15" spans="2:9" ht="15.75" x14ac:dyDescent="0.25">
      <c r="B15" s="752" t="s">
        <v>298</v>
      </c>
      <c r="C15" s="753">
        <v>5.7526768558981457E-3</v>
      </c>
      <c r="D15" s="753">
        <v>0</v>
      </c>
      <c r="E15" s="753">
        <v>0</v>
      </c>
      <c r="F15" s="753">
        <v>0</v>
      </c>
      <c r="G15" s="753">
        <v>0</v>
      </c>
      <c r="H15" s="753">
        <v>2.9530937878614969E-3</v>
      </c>
      <c r="I15" s="754">
        <v>0</v>
      </c>
    </row>
    <row r="16" spans="2:9" ht="15.75" x14ac:dyDescent="0.25">
      <c r="B16" s="752" t="s">
        <v>299</v>
      </c>
      <c r="C16" s="753">
        <v>2.0235886822512303</v>
      </c>
      <c r="D16" s="753">
        <v>0.32515810356102953</v>
      </c>
      <c r="E16" s="753">
        <v>2.3639622047984146</v>
      </c>
      <c r="F16" s="753">
        <v>2.6544735853453791</v>
      </c>
      <c r="G16" s="753">
        <v>0.56596067448509246</v>
      </c>
      <c r="H16" s="753">
        <v>1.9538189634689531</v>
      </c>
      <c r="I16" s="754">
        <v>2.9965598756536513</v>
      </c>
    </row>
    <row r="17" spans="2:9" ht="15.75" x14ac:dyDescent="0.25">
      <c r="B17" s="752" t="s">
        <v>300</v>
      </c>
      <c r="C17" s="753">
        <v>9.4749971744204752E-3</v>
      </c>
      <c r="D17" s="753">
        <v>0</v>
      </c>
      <c r="E17" s="753">
        <v>0</v>
      </c>
      <c r="F17" s="753">
        <v>0</v>
      </c>
      <c r="G17" s="753">
        <v>0</v>
      </c>
      <c r="H17" s="753">
        <v>4.8639191800071719E-3</v>
      </c>
      <c r="I17" s="754">
        <v>0.28311191584799378</v>
      </c>
    </row>
    <row r="18" spans="2:9" ht="15.75" x14ac:dyDescent="0.25">
      <c r="B18" s="752" t="s">
        <v>301</v>
      </c>
      <c r="C18" s="753">
        <v>0.15870620267154295</v>
      </c>
      <c r="D18" s="753">
        <v>0</v>
      </c>
      <c r="E18" s="753">
        <v>8.4842108835457397E-2</v>
      </c>
      <c r="F18" s="753">
        <v>3.5427690005247876E-2</v>
      </c>
      <c r="G18" s="753">
        <v>2.9173230643561469E-2</v>
      </c>
      <c r="H18" s="753">
        <v>0.10023147738800495</v>
      </c>
      <c r="I18" s="754">
        <v>3.8197639439808682E-3</v>
      </c>
    </row>
    <row r="19" spans="2:9" ht="15.75" x14ac:dyDescent="0.25">
      <c r="B19" s="752" t="s">
        <v>302</v>
      </c>
      <c r="C19" s="753">
        <v>3.923664008478756</v>
      </c>
      <c r="D19" s="753">
        <v>2.0970870948767524</v>
      </c>
      <c r="E19" s="753">
        <v>3.0020401264016967</v>
      </c>
      <c r="F19" s="753">
        <v>2.3093924813507845</v>
      </c>
      <c r="G19" s="753">
        <v>5.4437248380885706</v>
      </c>
      <c r="H19" s="753">
        <v>3.3782559118418938</v>
      </c>
      <c r="I19" s="754">
        <v>2.3172935004154995</v>
      </c>
    </row>
    <row r="20" spans="2:9" ht="15.75" x14ac:dyDescent="0.25">
      <c r="B20" s="752" t="s">
        <v>303</v>
      </c>
      <c r="C20" s="753">
        <v>5.6849983046522848E-2</v>
      </c>
      <c r="D20" s="753">
        <v>3.2881156539879393E-2</v>
      </c>
      <c r="E20" s="753">
        <v>0.15989474357451586</v>
      </c>
      <c r="F20" s="753">
        <v>0</v>
      </c>
      <c r="G20" s="753">
        <v>0</v>
      </c>
      <c r="H20" s="753">
        <v>4.9334037397215598E-2</v>
      </c>
      <c r="I20" s="754">
        <v>0</v>
      </c>
    </row>
    <row r="21" spans="2:9" ht="15.75" x14ac:dyDescent="0.25">
      <c r="B21" s="752" t="s">
        <v>304</v>
      </c>
      <c r="C21" s="753">
        <v>2.7834834556397534</v>
      </c>
      <c r="D21" s="753">
        <v>0.86587045555015729</v>
      </c>
      <c r="E21" s="753">
        <v>3.6774159443122572</v>
      </c>
      <c r="F21" s="753">
        <v>0.76720973207886389</v>
      </c>
      <c r="G21" s="753">
        <v>0.19837796837621799</v>
      </c>
      <c r="H21" s="753">
        <v>2.0876045347430341</v>
      </c>
      <c r="I21" s="754">
        <v>0.29358256289443552</v>
      </c>
    </row>
    <row r="22" spans="2:9" ht="15.75" x14ac:dyDescent="0.25">
      <c r="B22" s="752" t="s">
        <v>305</v>
      </c>
      <c r="C22" s="753">
        <v>7.9619078042167759</v>
      </c>
      <c r="D22" s="753">
        <v>19.273107232758417</v>
      </c>
      <c r="E22" s="753">
        <v>7.90072559582004</v>
      </c>
      <c r="F22" s="753">
        <v>9.4724401067944477</v>
      </c>
      <c r="G22" s="753">
        <v>11.780150533870117</v>
      </c>
      <c r="H22" s="753">
        <v>9.5990799966356004</v>
      </c>
      <c r="I22" s="754">
        <v>41.311749180458385</v>
      </c>
    </row>
    <row r="23" spans="2:9" ht="15.75" x14ac:dyDescent="0.25">
      <c r="B23" s="752" t="s">
        <v>306</v>
      </c>
      <c r="C23" s="753">
        <v>6.9708907783236351E-2</v>
      </c>
      <c r="D23" s="753">
        <v>3.6534618377643775E-2</v>
      </c>
      <c r="E23" s="753">
        <v>0</v>
      </c>
      <c r="F23" s="753">
        <v>0</v>
      </c>
      <c r="G23" s="753">
        <v>0</v>
      </c>
      <c r="H23" s="753">
        <v>3.9258776238629313E-2</v>
      </c>
      <c r="I23" s="754">
        <v>0</v>
      </c>
    </row>
    <row r="24" spans="2:9" ht="15.75" x14ac:dyDescent="0.25">
      <c r="B24" s="752" t="s">
        <v>307</v>
      </c>
      <c r="C24" s="753">
        <v>2.9274357341396984</v>
      </c>
      <c r="D24" s="753">
        <v>0.52609850463807017</v>
      </c>
      <c r="E24" s="753">
        <v>3.8012527916317054</v>
      </c>
      <c r="F24" s="753">
        <v>1.6390389730775721</v>
      </c>
      <c r="G24" s="753">
        <v>2.8764805414551597</v>
      </c>
      <c r="H24" s="753">
        <v>2.4984841074741428</v>
      </c>
      <c r="I24" s="754">
        <v>2.957575814225375</v>
      </c>
    </row>
    <row r="25" spans="2:9" ht="15.75" x14ac:dyDescent="0.25">
      <c r="B25" s="752" t="s">
        <v>308</v>
      </c>
      <c r="C25" s="753">
        <v>0.68504229571060027</v>
      </c>
      <c r="D25" s="753">
        <v>0.69415774917523165</v>
      </c>
      <c r="E25" s="753">
        <v>0.14031579538171801</v>
      </c>
      <c r="F25" s="753">
        <v>5.3911702181898946E-2</v>
      </c>
      <c r="G25" s="753">
        <v>0.1750393838613688</v>
      </c>
      <c r="H25" s="753">
        <v>0.45519335068895678</v>
      </c>
      <c r="I25" s="754">
        <v>0</v>
      </c>
    </row>
    <row r="26" spans="2:9" ht="15.75" x14ac:dyDescent="0.25">
      <c r="B26" s="752" t="s">
        <v>309</v>
      </c>
      <c r="C26" s="753">
        <v>3.5192846647847477E-2</v>
      </c>
      <c r="D26" s="753">
        <v>0</v>
      </c>
      <c r="E26" s="753">
        <v>0</v>
      </c>
      <c r="F26" s="753">
        <v>0</v>
      </c>
      <c r="G26" s="753">
        <v>0</v>
      </c>
      <c r="H26" s="753">
        <v>1.8065985525740923E-2</v>
      </c>
      <c r="I26" s="754">
        <v>0</v>
      </c>
    </row>
    <row r="27" spans="2:9" ht="15.75" x14ac:dyDescent="0.25">
      <c r="B27" s="752" t="s">
        <v>310</v>
      </c>
      <c r="C27" s="753">
        <v>0.68829086617040158</v>
      </c>
      <c r="D27" s="753">
        <v>3.2150464172326521</v>
      </c>
      <c r="E27" s="753">
        <v>1.1094737309252121</v>
      </c>
      <c r="F27" s="753">
        <v>0.48520531963709052</v>
      </c>
      <c r="G27" s="753">
        <v>2.4505513740591631</v>
      </c>
      <c r="H27" s="753">
        <v>1.0325405573558082</v>
      </c>
      <c r="I27" s="754">
        <v>1.128852591444699</v>
      </c>
    </row>
    <row r="28" spans="2:9" ht="15.75" x14ac:dyDescent="0.25">
      <c r="B28" s="752" t="s">
        <v>311</v>
      </c>
      <c r="C28" s="753">
        <v>2.099050266890365</v>
      </c>
      <c r="D28" s="753">
        <v>3.5694322154957963</v>
      </c>
      <c r="E28" s="753">
        <v>0.698315818876457</v>
      </c>
      <c r="F28" s="753">
        <v>0.35735756874858732</v>
      </c>
      <c r="G28" s="753">
        <v>0.57179532061380478</v>
      </c>
      <c r="H28" s="753">
        <v>1.6059618863987966</v>
      </c>
      <c r="I28" s="754">
        <v>0.13274803165317042</v>
      </c>
    </row>
    <row r="29" spans="2:9" ht="15.75" x14ac:dyDescent="0.25">
      <c r="B29" s="752" t="s">
        <v>312</v>
      </c>
      <c r="C29" s="753">
        <v>0.41283916259974923</v>
      </c>
      <c r="D29" s="753">
        <v>0.12787116432175322</v>
      </c>
      <c r="E29" s="753">
        <v>0.3915789638559572</v>
      </c>
      <c r="F29" s="753">
        <v>0</v>
      </c>
      <c r="G29" s="753">
        <v>0</v>
      </c>
      <c r="H29" s="753">
        <v>0.26577844090753472</v>
      </c>
      <c r="I29" s="754">
        <v>5.2128543235503616E-2</v>
      </c>
    </row>
    <row r="30" spans="2:9" ht="15.75" x14ac:dyDescent="0.25">
      <c r="B30" s="752" t="s">
        <v>313</v>
      </c>
      <c r="C30" s="753">
        <v>12.733042631396204</v>
      </c>
      <c r="D30" s="753">
        <v>1.8267309188821887</v>
      </c>
      <c r="E30" s="753">
        <v>9.1042109096510053</v>
      </c>
      <c r="F30" s="753">
        <v>4.2667261441102884</v>
      </c>
      <c r="G30" s="753">
        <v>23.221891592274929</v>
      </c>
      <c r="H30" s="753">
        <v>10.02453742999478</v>
      </c>
      <c r="I30" s="754">
        <v>0</v>
      </c>
    </row>
    <row r="31" spans="2:9" ht="15.75" x14ac:dyDescent="0.25">
      <c r="B31" s="752" t="s">
        <v>314</v>
      </c>
      <c r="C31" s="753">
        <v>6.767855124586053E-3</v>
      </c>
      <c r="D31" s="753">
        <v>0</v>
      </c>
      <c r="E31" s="753">
        <v>0</v>
      </c>
      <c r="F31" s="753">
        <v>0</v>
      </c>
      <c r="G31" s="753">
        <v>0</v>
      </c>
      <c r="H31" s="753">
        <v>3.4742279857194083E-3</v>
      </c>
      <c r="I31" s="754">
        <v>0</v>
      </c>
    </row>
    <row r="32" spans="2:9" ht="15.75" x14ac:dyDescent="0.25">
      <c r="B32" s="752" t="s">
        <v>315</v>
      </c>
      <c r="C32" s="753">
        <v>0.41283916259974923</v>
      </c>
      <c r="D32" s="753">
        <v>1.8267309188821888E-2</v>
      </c>
      <c r="E32" s="753">
        <v>0.45847370351468325</v>
      </c>
      <c r="F32" s="753">
        <v>0.17405778133013089</v>
      </c>
      <c r="G32" s="753">
        <v>0.32090553707917613</v>
      </c>
      <c r="H32" s="753">
        <v>0.32084495448118727</v>
      </c>
      <c r="I32" s="754">
        <v>7.149699335145368E-2</v>
      </c>
    </row>
    <row r="33" spans="2:9" ht="15.75" x14ac:dyDescent="0.25">
      <c r="B33" s="752" t="s">
        <v>316</v>
      </c>
      <c r="C33" s="753">
        <v>10.422158499106295</v>
      </c>
      <c r="D33" s="753">
        <v>7.6466956264408426</v>
      </c>
      <c r="E33" s="753">
        <v>6.1003434147513147</v>
      </c>
      <c r="F33" s="753">
        <v>14.07400413148477</v>
      </c>
      <c r="G33" s="753">
        <v>12.602835638018554</v>
      </c>
      <c r="H33" s="753">
        <v>10.651614736049209</v>
      </c>
      <c r="I33" s="754">
        <v>31.75260116936904</v>
      </c>
    </row>
    <row r="34" spans="2:9" ht="15.75" x14ac:dyDescent="0.25">
      <c r="B34" s="752" t="s">
        <v>317</v>
      </c>
      <c r="C34" s="753">
        <v>3.8187622540476767</v>
      </c>
      <c r="D34" s="753">
        <v>3.2150464172326521</v>
      </c>
      <c r="E34" s="753">
        <v>4.4194254492389771</v>
      </c>
      <c r="F34" s="753">
        <v>1.49105905226</v>
      </c>
      <c r="G34" s="753">
        <v>2.6781025730789434</v>
      </c>
      <c r="H34" s="753">
        <v>3.2323696044935502</v>
      </c>
      <c r="I34" s="754">
        <v>1.3368275035946218</v>
      </c>
    </row>
    <row r="35" spans="2:9" ht="15.75" x14ac:dyDescent="0.25">
      <c r="B35" s="752" t="s">
        <v>318</v>
      </c>
      <c r="C35" s="753">
        <v>2.6394634985885609E-2</v>
      </c>
      <c r="D35" s="753">
        <v>0</v>
      </c>
      <c r="E35" s="753">
        <v>0</v>
      </c>
      <c r="F35" s="753">
        <v>3.0806686961085111E-3</v>
      </c>
      <c r="G35" s="753">
        <v>4.0842522900986056E-2</v>
      </c>
      <c r="H35" s="753">
        <v>1.6676294331453158E-2</v>
      </c>
      <c r="I35" s="754">
        <v>0.10785215841828334</v>
      </c>
    </row>
    <row r="36" spans="2:9" ht="15.75" x14ac:dyDescent="0.25">
      <c r="B36" s="755" t="s">
        <v>319</v>
      </c>
      <c r="C36" s="756">
        <v>1.5522075728238118</v>
      </c>
      <c r="D36" s="756">
        <v>1.3134195306762937</v>
      </c>
      <c r="E36" s="756">
        <v>0.20557895602437753</v>
      </c>
      <c r="F36" s="756">
        <v>0.42436211288894737</v>
      </c>
      <c r="G36" s="756">
        <v>3.4015986930392677</v>
      </c>
      <c r="H36" s="756">
        <v>1.2418627934954023</v>
      </c>
      <c r="I36" s="757">
        <v>0.92775325439394152</v>
      </c>
    </row>
    <row r="37" spans="2:9" ht="16.5" thickBot="1" x14ac:dyDescent="0.3">
      <c r="B37" s="758" t="s">
        <v>62</v>
      </c>
      <c r="C37" s="759">
        <v>100</v>
      </c>
      <c r="D37" s="759">
        <v>100</v>
      </c>
      <c r="E37" s="759">
        <v>100</v>
      </c>
      <c r="F37" s="759">
        <v>100</v>
      </c>
      <c r="G37" s="759">
        <v>100</v>
      </c>
      <c r="H37" s="759">
        <v>100</v>
      </c>
      <c r="I37" s="760">
        <v>100</v>
      </c>
    </row>
    <row r="38" spans="2:9" ht="15.75" x14ac:dyDescent="0.25">
      <c r="B38" s="761" t="s">
        <v>398</v>
      </c>
      <c r="C38" s="762"/>
      <c r="D38" s="763"/>
      <c r="E38" s="763"/>
      <c r="F38" s="763"/>
      <c r="G38" s="763"/>
      <c r="H38" s="763"/>
      <c r="I38" s="763"/>
    </row>
  </sheetData>
  <mergeCells count="1">
    <mergeCell ref="I3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workbookViewId="0">
      <selection activeCell="B1" sqref="B1"/>
    </sheetView>
  </sheetViews>
  <sheetFormatPr defaultRowHeight="15" x14ac:dyDescent="0.25"/>
  <cols>
    <col min="2" max="2" width="24" customWidth="1"/>
  </cols>
  <sheetData>
    <row r="1" spans="2:9" ht="15.75" x14ac:dyDescent="0.25">
      <c r="B1" s="717" t="s">
        <v>402</v>
      </c>
    </row>
    <row r="2" spans="2:9" ht="15.75" thickBot="1" x14ac:dyDescent="0.3"/>
    <row r="3" spans="2:9" ht="15.75" thickBot="1" x14ac:dyDescent="0.3">
      <c r="B3" s="764"/>
      <c r="C3" s="765"/>
      <c r="D3" s="765" t="s">
        <v>60</v>
      </c>
      <c r="E3" s="765"/>
      <c r="F3" s="765"/>
      <c r="G3" s="765"/>
      <c r="H3" s="766"/>
      <c r="I3" s="1282" t="s">
        <v>66</v>
      </c>
    </row>
    <row r="4" spans="2:9" ht="30.75" thickBot="1" x14ac:dyDescent="0.3">
      <c r="B4" s="425" t="s">
        <v>288</v>
      </c>
      <c r="C4" s="767">
        <v>1.1000000000000001</v>
      </c>
      <c r="D4" s="767">
        <v>1.2</v>
      </c>
      <c r="E4" s="767">
        <v>2.1</v>
      </c>
      <c r="F4" s="767">
        <v>2.2000000000000002</v>
      </c>
      <c r="G4" s="768" t="s">
        <v>13</v>
      </c>
      <c r="H4" s="769" t="s">
        <v>65</v>
      </c>
      <c r="I4" s="1283"/>
    </row>
    <row r="5" spans="2:9" x14ac:dyDescent="0.25">
      <c r="B5" s="658" t="s">
        <v>289</v>
      </c>
      <c r="C5" s="430">
        <v>32.982225148123511</v>
      </c>
      <c r="D5" s="430">
        <v>99.999999999999901</v>
      </c>
      <c r="E5" s="430">
        <v>93.852459016393311</v>
      </c>
      <c r="F5" s="430">
        <v>99.992648139979607</v>
      </c>
      <c r="G5" s="430">
        <v>0</v>
      </c>
      <c r="H5" s="430">
        <v>80.440269209197183</v>
      </c>
      <c r="I5" s="431">
        <v>0</v>
      </c>
    </row>
    <row r="6" spans="2:9" x14ac:dyDescent="0.25">
      <c r="B6" s="658" t="s">
        <v>290</v>
      </c>
      <c r="C6" s="430">
        <v>1.6458196181698425E-2</v>
      </c>
      <c r="D6" s="430">
        <v>0</v>
      </c>
      <c r="E6" s="430">
        <v>0</v>
      </c>
      <c r="F6" s="430">
        <v>0</v>
      </c>
      <c r="G6" s="430">
        <v>0</v>
      </c>
      <c r="H6" s="430">
        <v>4.6737707982800044E-3</v>
      </c>
      <c r="I6" s="431">
        <v>0</v>
      </c>
    </row>
    <row r="7" spans="2:9" x14ac:dyDescent="0.25">
      <c r="B7" s="658" t="s">
        <v>291</v>
      </c>
      <c r="C7" s="430">
        <v>65.865701119156668</v>
      </c>
      <c r="D7" s="430">
        <v>0</v>
      </c>
      <c r="E7" s="430">
        <v>0</v>
      </c>
      <c r="F7" s="430">
        <v>0</v>
      </c>
      <c r="G7" s="430">
        <v>28.57142857142853</v>
      </c>
      <c r="H7" s="430">
        <v>18.713778276313111</v>
      </c>
      <c r="I7" s="431">
        <v>0</v>
      </c>
    </row>
    <row r="8" spans="2:9" x14ac:dyDescent="0.25">
      <c r="B8" s="658" t="s">
        <v>292</v>
      </c>
      <c r="C8" s="430">
        <v>0</v>
      </c>
      <c r="D8" s="430">
        <v>0</v>
      </c>
      <c r="E8" s="430">
        <v>0</v>
      </c>
      <c r="F8" s="430">
        <v>0</v>
      </c>
      <c r="G8" s="430">
        <v>28.57142857142853</v>
      </c>
      <c r="H8" s="430">
        <v>9.3475415965600019E-3</v>
      </c>
      <c r="I8" s="431">
        <v>66.006600660065828</v>
      </c>
    </row>
    <row r="9" spans="2:9" x14ac:dyDescent="0.25">
      <c r="B9" s="658" t="s">
        <v>293</v>
      </c>
      <c r="C9" s="430">
        <v>0</v>
      </c>
      <c r="D9" s="430">
        <v>0</v>
      </c>
      <c r="E9" s="430">
        <v>0</v>
      </c>
      <c r="F9" s="430">
        <v>0</v>
      </c>
      <c r="G9" s="430">
        <v>0</v>
      </c>
      <c r="H9" s="430">
        <v>0</v>
      </c>
      <c r="I9" s="431">
        <v>0</v>
      </c>
    </row>
    <row r="10" spans="2:9" x14ac:dyDescent="0.25">
      <c r="B10" s="658" t="s">
        <v>294</v>
      </c>
      <c r="C10" s="430">
        <v>0</v>
      </c>
      <c r="D10" s="430">
        <v>0</v>
      </c>
      <c r="E10" s="430">
        <v>0</v>
      </c>
      <c r="F10" s="430">
        <v>0</v>
      </c>
      <c r="G10" s="430">
        <v>0</v>
      </c>
      <c r="H10" s="430">
        <v>0</v>
      </c>
      <c r="I10" s="431">
        <v>0</v>
      </c>
    </row>
    <row r="11" spans="2:9" x14ac:dyDescent="0.25">
      <c r="B11" s="658" t="s">
        <v>295</v>
      </c>
      <c r="C11" s="430">
        <v>0.16458196181698356</v>
      </c>
      <c r="D11" s="430">
        <v>0</v>
      </c>
      <c r="E11" s="430">
        <v>0</v>
      </c>
      <c r="F11" s="430">
        <v>0</v>
      </c>
      <c r="G11" s="430">
        <v>0</v>
      </c>
      <c r="H11" s="430">
        <v>4.6737707982800074E-2</v>
      </c>
      <c r="I11" s="431">
        <v>0</v>
      </c>
    </row>
    <row r="12" spans="2:9" x14ac:dyDescent="0.25">
      <c r="B12" s="658" t="s">
        <v>296</v>
      </c>
      <c r="C12" s="430">
        <v>0</v>
      </c>
      <c r="D12" s="430">
        <v>0</v>
      </c>
      <c r="E12" s="430">
        <v>0</v>
      </c>
      <c r="F12" s="430">
        <v>0</v>
      </c>
      <c r="G12" s="430">
        <v>0</v>
      </c>
      <c r="H12" s="430">
        <v>0</v>
      </c>
      <c r="I12" s="431">
        <v>0</v>
      </c>
    </row>
    <row r="13" spans="2:9" x14ac:dyDescent="0.25">
      <c r="B13" s="658" t="s">
        <v>297</v>
      </c>
      <c r="C13" s="430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1">
        <v>0.99009900990098842</v>
      </c>
    </row>
    <row r="14" spans="2:9" x14ac:dyDescent="0.25">
      <c r="B14" s="658" t="s">
        <v>249</v>
      </c>
      <c r="C14" s="430">
        <v>0</v>
      </c>
      <c r="D14" s="430">
        <v>0</v>
      </c>
      <c r="E14" s="430">
        <v>0.11709601873536304</v>
      </c>
      <c r="F14" s="430">
        <v>0</v>
      </c>
      <c r="G14" s="430">
        <v>14.285714285714265</v>
      </c>
      <c r="H14" s="430">
        <v>1.4021312394840033E-2</v>
      </c>
      <c r="I14" s="431">
        <v>0</v>
      </c>
    </row>
    <row r="15" spans="2:9" x14ac:dyDescent="0.25">
      <c r="B15" s="658" t="s">
        <v>298</v>
      </c>
      <c r="C15" s="430">
        <v>0</v>
      </c>
      <c r="D15" s="430">
        <v>0</v>
      </c>
      <c r="E15" s="430">
        <v>0</v>
      </c>
      <c r="F15" s="430">
        <v>0</v>
      </c>
      <c r="G15" s="430">
        <v>0</v>
      </c>
      <c r="H15" s="430">
        <v>0</v>
      </c>
      <c r="I15" s="431">
        <v>0</v>
      </c>
    </row>
    <row r="16" spans="2:9" x14ac:dyDescent="0.25">
      <c r="B16" s="658" t="s">
        <v>299</v>
      </c>
      <c r="C16" s="430">
        <v>0</v>
      </c>
      <c r="D16" s="430">
        <v>0</v>
      </c>
      <c r="E16" s="430">
        <v>0</v>
      </c>
      <c r="F16" s="430">
        <v>0</v>
      </c>
      <c r="G16" s="430">
        <v>0</v>
      </c>
      <c r="H16" s="430">
        <v>0</v>
      </c>
      <c r="I16" s="431">
        <v>0</v>
      </c>
    </row>
    <row r="17" spans="2:9" x14ac:dyDescent="0.25">
      <c r="B17" s="658" t="s">
        <v>300</v>
      </c>
      <c r="C17" s="430">
        <v>0</v>
      </c>
      <c r="D17" s="430">
        <v>0</v>
      </c>
      <c r="E17" s="430">
        <v>0</v>
      </c>
      <c r="F17" s="430">
        <v>0</v>
      </c>
      <c r="G17" s="430">
        <v>0</v>
      </c>
      <c r="H17" s="430">
        <v>0</v>
      </c>
      <c r="I17" s="431">
        <v>0</v>
      </c>
    </row>
    <row r="18" spans="2:9" x14ac:dyDescent="0.25">
      <c r="B18" s="658" t="s">
        <v>301</v>
      </c>
      <c r="C18" s="430">
        <v>0</v>
      </c>
      <c r="D18" s="430">
        <v>0</v>
      </c>
      <c r="E18" s="430">
        <v>1.1709601873536302</v>
      </c>
      <c r="F18" s="430">
        <v>0</v>
      </c>
      <c r="G18" s="430">
        <v>0</v>
      </c>
      <c r="H18" s="430">
        <v>9.3475415965600148E-2</v>
      </c>
      <c r="I18" s="431">
        <v>0</v>
      </c>
    </row>
    <row r="19" spans="2:9" x14ac:dyDescent="0.25">
      <c r="B19" s="658" t="s">
        <v>302</v>
      </c>
      <c r="C19" s="430">
        <v>0</v>
      </c>
      <c r="D19" s="430">
        <v>0</v>
      </c>
      <c r="E19" s="430">
        <v>0</v>
      </c>
      <c r="F19" s="430">
        <v>0</v>
      </c>
      <c r="G19" s="430">
        <v>0</v>
      </c>
      <c r="H19" s="430">
        <v>0</v>
      </c>
      <c r="I19" s="431">
        <v>0</v>
      </c>
    </row>
    <row r="20" spans="2:9" x14ac:dyDescent="0.25">
      <c r="B20" s="658" t="s">
        <v>303</v>
      </c>
      <c r="C20" s="430">
        <v>0</v>
      </c>
      <c r="D20" s="430">
        <v>0</v>
      </c>
      <c r="E20" s="430">
        <v>0</v>
      </c>
      <c r="F20" s="430">
        <v>0</v>
      </c>
      <c r="G20" s="430">
        <v>0</v>
      </c>
      <c r="H20" s="430">
        <v>0</v>
      </c>
      <c r="I20" s="431">
        <v>0</v>
      </c>
    </row>
    <row r="21" spans="2:9" x14ac:dyDescent="0.25">
      <c r="B21" s="658" t="s">
        <v>304</v>
      </c>
      <c r="C21" s="430">
        <v>0</v>
      </c>
      <c r="D21" s="430">
        <v>0</v>
      </c>
      <c r="E21" s="430">
        <v>0</v>
      </c>
      <c r="F21" s="430">
        <v>0</v>
      </c>
      <c r="G21" s="430">
        <v>0</v>
      </c>
      <c r="H21" s="430">
        <v>0</v>
      </c>
      <c r="I21" s="431">
        <v>0</v>
      </c>
    </row>
    <row r="22" spans="2:9" x14ac:dyDescent="0.25">
      <c r="B22" s="658" t="s">
        <v>305</v>
      </c>
      <c r="C22" s="430">
        <v>0.31270572745226916</v>
      </c>
      <c r="D22" s="430">
        <v>0</v>
      </c>
      <c r="E22" s="430">
        <v>0.58548009367681486</v>
      </c>
      <c r="F22" s="430">
        <v>0</v>
      </c>
      <c r="G22" s="430">
        <v>0</v>
      </c>
      <c r="H22" s="430">
        <v>0.13553935315011995</v>
      </c>
      <c r="I22" s="431">
        <v>33.003300330032914</v>
      </c>
    </row>
    <row r="23" spans="2:9" x14ac:dyDescent="0.25">
      <c r="B23" s="658" t="s">
        <v>306</v>
      </c>
      <c r="C23" s="430">
        <v>0</v>
      </c>
      <c r="D23" s="430">
        <v>0</v>
      </c>
      <c r="E23" s="430">
        <v>0.11709601873536304</v>
      </c>
      <c r="F23" s="430">
        <v>0</v>
      </c>
      <c r="G23" s="430">
        <v>0</v>
      </c>
      <c r="H23" s="430">
        <v>9.3475415965600245E-3</v>
      </c>
      <c r="I23" s="431">
        <v>0</v>
      </c>
    </row>
    <row r="24" spans="2:9" x14ac:dyDescent="0.25">
      <c r="B24" s="658" t="s">
        <v>307</v>
      </c>
      <c r="C24" s="430">
        <v>0</v>
      </c>
      <c r="D24" s="430">
        <v>0</v>
      </c>
      <c r="E24" s="430">
        <v>0</v>
      </c>
      <c r="F24" s="430">
        <v>7.3518600205852202E-3</v>
      </c>
      <c r="G24" s="430">
        <v>0</v>
      </c>
      <c r="H24" s="430">
        <v>4.673770798279994E-3</v>
      </c>
      <c r="I24" s="431">
        <v>0</v>
      </c>
    </row>
    <row r="25" spans="2:9" x14ac:dyDescent="0.25">
      <c r="B25" s="658" t="s">
        <v>400</v>
      </c>
      <c r="C25" s="430">
        <v>0</v>
      </c>
      <c r="D25" s="430">
        <v>0</v>
      </c>
      <c r="E25" s="430">
        <v>0</v>
      </c>
      <c r="F25" s="430">
        <v>0</v>
      </c>
      <c r="G25" s="430">
        <v>0</v>
      </c>
      <c r="H25" s="430">
        <v>0</v>
      </c>
      <c r="I25" s="431">
        <v>0</v>
      </c>
    </row>
    <row r="26" spans="2:9" x14ac:dyDescent="0.25">
      <c r="B26" s="658" t="s">
        <v>401</v>
      </c>
      <c r="C26" s="430">
        <v>0</v>
      </c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1">
        <v>0</v>
      </c>
    </row>
    <row r="27" spans="2:9" x14ac:dyDescent="0.25">
      <c r="B27" s="658" t="s">
        <v>310</v>
      </c>
      <c r="C27" s="430">
        <v>0</v>
      </c>
      <c r="D27" s="430">
        <v>0</v>
      </c>
      <c r="E27" s="430">
        <v>0</v>
      </c>
      <c r="F27" s="430">
        <v>0</v>
      </c>
      <c r="G27" s="430">
        <v>0</v>
      </c>
      <c r="H27" s="430">
        <v>0</v>
      </c>
      <c r="I27" s="431">
        <v>0</v>
      </c>
    </row>
    <row r="28" spans="2:9" x14ac:dyDescent="0.25">
      <c r="B28" s="658" t="s">
        <v>311</v>
      </c>
      <c r="C28" s="430">
        <v>0</v>
      </c>
      <c r="D28" s="430">
        <v>0</v>
      </c>
      <c r="E28" s="430">
        <v>2.9859484777517511</v>
      </c>
      <c r="F28" s="430">
        <v>0</v>
      </c>
      <c r="G28" s="430">
        <v>28.57142857142853</v>
      </c>
      <c r="H28" s="430">
        <v>0.24770985230884182</v>
      </c>
      <c r="I28" s="431">
        <v>0</v>
      </c>
    </row>
    <row r="29" spans="2:9" x14ac:dyDescent="0.25">
      <c r="B29" s="658" t="s">
        <v>312</v>
      </c>
      <c r="C29" s="430">
        <v>0.1810401579986817</v>
      </c>
      <c r="D29" s="430">
        <v>0</v>
      </c>
      <c r="E29" s="430">
        <v>0</v>
      </c>
      <c r="F29" s="430">
        <v>0</v>
      </c>
      <c r="G29" s="430">
        <v>0</v>
      </c>
      <c r="H29" s="430">
        <v>5.1411478781080024E-2</v>
      </c>
      <c r="I29" s="431">
        <v>0</v>
      </c>
    </row>
    <row r="30" spans="2:9" x14ac:dyDescent="0.25">
      <c r="B30" s="658" t="s">
        <v>313</v>
      </c>
      <c r="C30" s="430">
        <v>0.32916392363396713</v>
      </c>
      <c r="D30" s="430">
        <v>0</v>
      </c>
      <c r="E30" s="430">
        <v>0</v>
      </c>
      <c r="F30" s="430">
        <v>0</v>
      </c>
      <c r="G30" s="430">
        <v>0</v>
      </c>
      <c r="H30" s="430">
        <v>9.3475415965600148E-2</v>
      </c>
      <c r="I30" s="431">
        <v>0</v>
      </c>
    </row>
    <row r="31" spans="2:9" x14ac:dyDescent="0.25">
      <c r="B31" s="658" t="s">
        <v>314</v>
      </c>
      <c r="C31" s="430">
        <v>0</v>
      </c>
      <c r="D31" s="430">
        <v>0</v>
      </c>
      <c r="E31" s="430">
        <v>0</v>
      </c>
      <c r="F31" s="430">
        <v>0</v>
      </c>
      <c r="G31" s="430">
        <v>0</v>
      </c>
      <c r="H31" s="430">
        <v>0</v>
      </c>
      <c r="I31" s="431">
        <v>0</v>
      </c>
    </row>
    <row r="32" spans="2:9" x14ac:dyDescent="0.25">
      <c r="B32" s="658" t="s">
        <v>315</v>
      </c>
      <c r="C32" s="430">
        <v>0.14812376563528548</v>
      </c>
      <c r="D32" s="430">
        <v>0</v>
      </c>
      <c r="E32" s="430">
        <v>0</v>
      </c>
      <c r="F32" s="430">
        <v>0</v>
      </c>
      <c r="G32" s="430">
        <v>0</v>
      </c>
      <c r="H32" s="430">
        <v>4.2063937184520214E-2</v>
      </c>
      <c r="I32" s="431">
        <v>0</v>
      </c>
    </row>
    <row r="33" spans="2:9" x14ac:dyDescent="0.25">
      <c r="B33" s="658" t="s">
        <v>316</v>
      </c>
      <c r="C33" s="430">
        <v>0</v>
      </c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1">
        <v>0</v>
      </c>
    </row>
    <row r="34" spans="2:9" x14ac:dyDescent="0.25">
      <c r="B34" s="658" t="s">
        <v>317</v>
      </c>
      <c r="C34" s="430">
        <v>0</v>
      </c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1">
        <v>0</v>
      </c>
    </row>
    <row r="35" spans="2:9" x14ac:dyDescent="0.25">
      <c r="B35" s="658" t="s">
        <v>318</v>
      </c>
      <c r="C35" s="430">
        <v>0</v>
      </c>
      <c r="D35" s="430">
        <v>0</v>
      </c>
      <c r="E35" s="430">
        <v>0</v>
      </c>
      <c r="F35" s="430">
        <v>0</v>
      </c>
      <c r="G35" s="430">
        <v>0</v>
      </c>
      <c r="H35" s="430">
        <v>0</v>
      </c>
      <c r="I35" s="431">
        <v>0</v>
      </c>
    </row>
    <row r="36" spans="2:9" x14ac:dyDescent="0.25">
      <c r="B36" s="494" t="s">
        <v>319</v>
      </c>
      <c r="C36" s="433">
        <v>0</v>
      </c>
      <c r="D36" s="433">
        <v>0</v>
      </c>
      <c r="E36" s="433">
        <v>1.1709601873536311</v>
      </c>
      <c r="F36" s="433">
        <v>0</v>
      </c>
      <c r="G36" s="433">
        <v>0</v>
      </c>
      <c r="H36" s="430">
        <v>9.3475415965600245E-2</v>
      </c>
      <c r="I36" s="431">
        <v>0</v>
      </c>
    </row>
    <row r="37" spans="2:9" ht="15.75" thickBot="1" x14ac:dyDescent="0.3">
      <c r="B37" s="770" t="s">
        <v>62</v>
      </c>
      <c r="C37" s="771">
        <v>99.999999999999062</v>
      </c>
      <c r="D37" s="771">
        <v>99.999999999999901</v>
      </c>
      <c r="E37" s="771">
        <v>99.999999999999872</v>
      </c>
      <c r="F37" s="771">
        <v>100.0000000000002</v>
      </c>
      <c r="G37" s="771">
        <v>99.999999999999858</v>
      </c>
      <c r="H37" s="772">
        <v>99.999999999998963</v>
      </c>
      <c r="I37" s="773">
        <v>99.99999999999973</v>
      </c>
    </row>
    <row r="38" spans="2:9" x14ac:dyDescent="0.25">
      <c r="B38" s="312" t="s">
        <v>398</v>
      </c>
      <c r="C38" s="774"/>
      <c r="D38" s="206"/>
      <c r="E38" s="206"/>
      <c r="F38" s="206"/>
      <c r="G38" s="206"/>
      <c r="H38" s="206"/>
      <c r="I38" s="206"/>
    </row>
  </sheetData>
  <mergeCells count="1">
    <mergeCell ref="I3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B1" sqref="B1"/>
    </sheetView>
  </sheetViews>
  <sheetFormatPr defaultRowHeight="15" x14ac:dyDescent="0.25"/>
  <cols>
    <col min="2" max="2" width="26" customWidth="1"/>
  </cols>
  <sheetData>
    <row r="1" spans="2:14" x14ac:dyDescent="0.25">
      <c r="B1" s="788" t="s">
        <v>404</v>
      </c>
    </row>
    <row r="3" spans="2:14" ht="100.5" customHeight="1" thickBot="1" x14ac:dyDescent="0.3">
      <c r="B3" s="438"/>
      <c r="C3" s="775" t="s">
        <v>322</v>
      </c>
      <c r="D3" s="775" t="s">
        <v>324</v>
      </c>
      <c r="E3" s="775" t="s">
        <v>325</v>
      </c>
      <c r="F3" s="775" t="s">
        <v>326</v>
      </c>
      <c r="G3" s="775" t="s">
        <v>327</v>
      </c>
      <c r="H3" s="775" t="s">
        <v>328</v>
      </c>
      <c r="I3" s="775" t="s">
        <v>329</v>
      </c>
      <c r="J3" s="775" t="s">
        <v>330</v>
      </c>
      <c r="K3" s="775" t="s">
        <v>323</v>
      </c>
      <c r="L3" s="775" t="s">
        <v>331</v>
      </c>
      <c r="M3" s="775" t="s">
        <v>332</v>
      </c>
      <c r="N3" s="776" t="s">
        <v>62</v>
      </c>
    </row>
    <row r="4" spans="2:14" x14ac:dyDescent="0.25">
      <c r="B4" s="785" t="s">
        <v>104</v>
      </c>
      <c r="C4" s="778">
        <v>6.4379188813520285</v>
      </c>
      <c r="D4" s="778">
        <v>86.503898428515598</v>
      </c>
      <c r="E4" s="778">
        <v>0.43800592895225421</v>
      </c>
      <c r="F4" s="778">
        <v>0.5632264309187871</v>
      </c>
      <c r="G4" s="778">
        <v>2.1201341764783557</v>
      </c>
      <c r="H4" s="778">
        <v>8.2156085936480702E-2</v>
      </c>
      <c r="I4" s="778">
        <v>3.4855332589275503</v>
      </c>
      <c r="J4" s="778">
        <v>0.13882340640618071</v>
      </c>
      <c r="K4" s="778">
        <v>0.12029081295439516</v>
      </c>
      <c r="L4" s="778">
        <v>1.3227513227513239E-2</v>
      </c>
      <c r="M4" s="778">
        <v>9.7196817872064509E-2</v>
      </c>
      <c r="N4" s="779">
        <v>100</v>
      </c>
    </row>
    <row r="5" spans="2:14" x14ac:dyDescent="0.25">
      <c r="B5" s="785" t="s">
        <v>105</v>
      </c>
      <c r="C5" s="778">
        <v>45.019399626501666</v>
      </c>
      <c r="D5" s="778">
        <v>45.03291863203048</v>
      </c>
      <c r="E5" s="778">
        <v>1.0418965518474577</v>
      </c>
      <c r="F5" s="778">
        <v>1.8052167905944181</v>
      </c>
      <c r="G5" s="778">
        <v>3.1103448506187772</v>
      </c>
      <c r="H5" s="778">
        <v>4.4827586232588208E-2</v>
      </c>
      <c r="I5" s="778">
        <v>3.9281548043905676</v>
      </c>
      <c r="J5" s="778">
        <v>1.7241379310344831E-2</v>
      </c>
      <c r="K5" s="778">
        <v>0</v>
      </c>
      <c r="L5" s="778">
        <v>0</v>
      </c>
      <c r="M5" s="778">
        <v>0</v>
      </c>
      <c r="N5" s="779">
        <v>100</v>
      </c>
    </row>
    <row r="6" spans="2:14" x14ac:dyDescent="0.25">
      <c r="B6" s="777" t="s">
        <v>106</v>
      </c>
      <c r="C6" s="778">
        <v>28.745456223552285</v>
      </c>
      <c r="D6" s="778">
        <v>58.956632444092435</v>
      </c>
      <c r="E6" s="778">
        <v>0.41328153739104362</v>
      </c>
      <c r="F6" s="778">
        <v>1.1143801651172942</v>
      </c>
      <c r="G6" s="778">
        <v>4.1904405051384774</v>
      </c>
      <c r="H6" s="778">
        <v>5.6936937722715832E-2</v>
      </c>
      <c r="I6" s="778">
        <v>6.0806906382272663</v>
      </c>
      <c r="J6" s="778">
        <v>2.1654135302493396E-2</v>
      </c>
      <c r="K6" s="778">
        <v>0.4111983079508128</v>
      </c>
      <c r="L6" s="778">
        <v>1.9158527422990176E-2</v>
      </c>
      <c r="M6" s="778">
        <v>0</v>
      </c>
      <c r="N6" s="779">
        <v>100</v>
      </c>
    </row>
    <row r="7" spans="2:14" x14ac:dyDescent="0.25">
      <c r="B7" s="777" t="s">
        <v>107</v>
      </c>
      <c r="C7" s="778">
        <v>16.773691839641995</v>
      </c>
      <c r="D7" s="778">
        <v>65.583575566609682</v>
      </c>
      <c r="E7" s="778">
        <v>0</v>
      </c>
      <c r="F7" s="778">
        <v>0</v>
      </c>
      <c r="G7" s="778">
        <v>1.7315278053283683</v>
      </c>
      <c r="H7" s="778">
        <v>0</v>
      </c>
      <c r="I7" s="778">
        <v>15.911204781797201</v>
      </c>
      <c r="J7" s="778"/>
      <c r="K7" s="778">
        <v>0</v>
      </c>
      <c r="L7" s="778">
        <v>0</v>
      </c>
      <c r="M7" s="778">
        <v>0</v>
      </c>
      <c r="N7" s="779">
        <v>100</v>
      </c>
    </row>
    <row r="8" spans="2:14" x14ac:dyDescent="0.25">
      <c r="B8" s="777" t="s">
        <v>132</v>
      </c>
      <c r="C8" s="778">
        <v>0</v>
      </c>
      <c r="D8" s="778">
        <v>90</v>
      </c>
      <c r="E8" s="778">
        <v>0</v>
      </c>
      <c r="F8" s="778">
        <v>0</v>
      </c>
      <c r="G8" s="778">
        <v>0</v>
      </c>
      <c r="H8" s="778">
        <v>0</v>
      </c>
      <c r="I8" s="778">
        <v>10</v>
      </c>
      <c r="J8" s="778">
        <v>0</v>
      </c>
      <c r="K8" s="778">
        <v>0</v>
      </c>
      <c r="L8" s="778">
        <v>0</v>
      </c>
      <c r="M8" s="778">
        <v>0</v>
      </c>
      <c r="N8" s="779">
        <v>100</v>
      </c>
    </row>
    <row r="9" spans="2:14" x14ac:dyDescent="0.25">
      <c r="B9" s="777" t="s">
        <v>108</v>
      </c>
      <c r="C9" s="778">
        <v>10.156021109241976</v>
      </c>
      <c r="D9" s="778">
        <v>75.028615430636407</v>
      </c>
      <c r="E9" s="778">
        <v>0.53291580037614517</v>
      </c>
      <c r="F9" s="778">
        <v>0.98786617999143722</v>
      </c>
      <c r="G9" s="778">
        <v>1.4808748289981528</v>
      </c>
      <c r="H9" s="778">
        <v>0.12553014675941349</v>
      </c>
      <c r="I9" s="778">
        <v>11.069745462137931</v>
      </c>
      <c r="J9" s="778">
        <v>5.9153847694396973</v>
      </c>
      <c r="K9" s="778">
        <v>0.51986479498852844</v>
      </c>
      <c r="L9" s="778">
        <v>0</v>
      </c>
      <c r="M9" s="778">
        <v>9.5911949685534542E-2</v>
      </c>
      <c r="N9" s="779">
        <v>100</v>
      </c>
    </row>
    <row r="10" spans="2:14" x14ac:dyDescent="0.25">
      <c r="B10" s="777" t="s">
        <v>109</v>
      </c>
      <c r="C10" s="778">
        <v>6.7878927332510024</v>
      </c>
      <c r="D10" s="778">
        <v>77.613562212997664</v>
      </c>
      <c r="E10" s="778">
        <v>0.29508390878524915</v>
      </c>
      <c r="F10" s="778">
        <v>0.28054347811009089</v>
      </c>
      <c r="G10" s="778">
        <v>2.1386188540501094</v>
      </c>
      <c r="H10" s="778">
        <v>5.1156125992183124E-2</v>
      </c>
      <c r="I10" s="778">
        <v>12.463963719958242</v>
      </c>
      <c r="J10" s="778">
        <v>0</v>
      </c>
      <c r="K10" s="778">
        <v>0.36987154097425107</v>
      </c>
      <c r="L10" s="778">
        <v>0</v>
      </c>
      <c r="M10" s="778">
        <v>0</v>
      </c>
      <c r="N10" s="779">
        <v>100</v>
      </c>
    </row>
    <row r="11" spans="2:14" x14ac:dyDescent="0.25">
      <c r="B11" s="777" t="s">
        <v>110</v>
      </c>
      <c r="C11" s="778">
        <v>8.9471666653951054</v>
      </c>
      <c r="D11" s="778">
        <v>78.580124974250808</v>
      </c>
      <c r="E11" s="778">
        <v>0</v>
      </c>
      <c r="F11" s="778">
        <v>0</v>
      </c>
      <c r="G11" s="778">
        <v>1.1315833330154428</v>
      </c>
      <c r="H11" s="778">
        <v>0.18054167429606111</v>
      </c>
      <c r="I11" s="778">
        <v>11.16058334509532</v>
      </c>
      <c r="J11" s="778"/>
      <c r="K11" s="778">
        <v>0</v>
      </c>
      <c r="L11" s="778">
        <v>0</v>
      </c>
      <c r="M11" s="778">
        <v>0</v>
      </c>
      <c r="N11" s="779">
        <v>100</v>
      </c>
    </row>
    <row r="12" spans="2:14" x14ac:dyDescent="0.25">
      <c r="B12" s="777" t="s">
        <v>111</v>
      </c>
      <c r="C12" s="778">
        <v>11.664548165261019</v>
      </c>
      <c r="D12" s="778">
        <v>84.603616668963681</v>
      </c>
      <c r="E12" s="778">
        <v>0.52982242152375925</v>
      </c>
      <c r="F12" s="778">
        <v>0.19422863485016625</v>
      </c>
      <c r="G12" s="778">
        <v>2.592833332551852</v>
      </c>
      <c r="H12" s="778">
        <v>3.0066815144766147E-2</v>
      </c>
      <c r="I12" s="778">
        <v>0</v>
      </c>
      <c r="J12" s="778">
        <v>0</v>
      </c>
      <c r="K12" s="778">
        <v>0.19693719863891598</v>
      </c>
      <c r="L12" s="778">
        <v>0.18312985571587123</v>
      </c>
      <c r="M12" s="778">
        <v>8.0400888532200961E-3</v>
      </c>
      <c r="N12" s="779">
        <v>100</v>
      </c>
    </row>
    <row r="13" spans="2:14" x14ac:dyDescent="0.25">
      <c r="B13" s="777" t="s">
        <v>112</v>
      </c>
      <c r="C13" s="778">
        <v>19.153828629694498</v>
      </c>
      <c r="D13" s="778">
        <v>64.293717697027517</v>
      </c>
      <c r="E13" s="778">
        <v>0.31923684187625578</v>
      </c>
      <c r="F13" s="778">
        <v>6.587615283267452E-2</v>
      </c>
      <c r="G13" s="778">
        <v>2.3134028230338535</v>
      </c>
      <c r="H13" s="778">
        <v>0.12178100307415539</v>
      </c>
      <c r="I13" s="778">
        <v>13.65609766877107</v>
      </c>
      <c r="J13" s="778"/>
      <c r="K13" s="778">
        <v>3.2938076416337246E-2</v>
      </c>
      <c r="L13" s="778">
        <v>6.9577836109654581E-2</v>
      </c>
      <c r="M13" s="778">
        <v>1.3210039630118903E-2</v>
      </c>
      <c r="N13" s="779">
        <v>100</v>
      </c>
    </row>
    <row r="14" spans="2:14" x14ac:dyDescent="0.25">
      <c r="B14" s="777" t="s">
        <v>113</v>
      </c>
      <c r="C14" s="778">
        <v>12.63816564004004</v>
      </c>
      <c r="D14" s="778">
        <v>83.255908666628883</v>
      </c>
      <c r="E14" s="778">
        <v>0.7284597155607142</v>
      </c>
      <c r="F14" s="778">
        <v>9.4165807651682518E-2</v>
      </c>
      <c r="G14" s="778">
        <v>2.7940551287613826</v>
      </c>
      <c r="H14" s="778">
        <v>2.6834239609433569E-2</v>
      </c>
      <c r="I14" s="778"/>
      <c r="J14" s="778">
        <v>0.39863626152789311</v>
      </c>
      <c r="K14" s="778">
        <v>4.3026706231454034E-2</v>
      </c>
      <c r="L14" s="778">
        <v>2.1060426370792477E-2</v>
      </c>
      <c r="M14" s="778">
        <v>0</v>
      </c>
      <c r="N14" s="779">
        <v>100</v>
      </c>
    </row>
    <row r="15" spans="2:14" x14ac:dyDescent="0.25">
      <c r="B15" s="777" t="s">
        <v>154</v>
      </c>
      <c r="C15" s="778">
        <v>71.098002270954382</v>
      </c>
      <c r="D15" s="778">
        <v>22.827584171894852</v>
      </c>
      <c r="E15" s="778">
        <v>0</v>
      </c>
      <c r="F15" s="778">
        <v>0</v>
      </c>
      <c r="G15" s="778">
        <v>4.592282225446005</v>
      </c>
      <c r="H15" s="778">
        <v>0</v>
      </c>
      <c r="I15" s="778">
        <v>0.35487804879865997</v>
      </c>
      <c r="J15" s="778"/>
      <c r="K15" s="778">
        <v>0</v>
      </c>
      <c r="L15" s="778">
        <v>1.1272531907732892</v>
      </c>
      <c r="M15" s="778">
        <v>0</v>
      </c>
      <c r="N15" s="779">
        <v>100</v>
      </c>
    </row>
    <row r="16" spans="2:14" x14ac:dyDescent="0.25">
      <c r="B16" s="777" t="s">
        <v>155</v>
      </c>
      <c r="C16" s="778">
        <v>44.537514529385412</v>
      </c>
      <c r="D16" s="778">
        <v>47.801826036893409</v>
      </c>
      <c r="E16" s="778">
        <v>0</v>
      </c>
      <c r="F16" s="778">
        <v>0</v>
      </c>
      <c r="G16" s="778">
        <v>7.1803296738928477</v>
      </c>
      <c r="H16" s="778">
        <v>0.32967032967032972</v>
      </c>
      <c r="I16" s="778"/>
      <c r="J16" s="778">
        <v>8.888888888888892E-2</v>
      </c>
      <c r="K16" s="778">
        <v>0</v>
      </c>
      <c r="L16" s="778">
        <v>6.2747253166450245E-2</v>
      </c>
      <c r="M16" s="778">
        <v>0</v>
      </c>
      <c r="N16" s="779">
        <v>100</v>
      </c>
    </row>
    <row r="17" spans="2:14" x14ac:dyDescent="0.25">
      <c r="B17" s="777" t="s">
        <v>156</v>
      </c>
      <c r="C17" s="778">
        <v>27.25</v>
      </c>
      <c r="D17" s="778">
        <v>66.5</v>
      </c>
      <c r="E17" s="778">
        <v>0</v>
      </c>
      <c r="F17" s="778">
        <v>0</v>
      </c>
      <c r="G17" s="778">
        <v>6.25</v>
      </c>
      <c r="H17" s="778">
        <v>0</v>
      </c>
      <c r="I17" s="778"/>
      <c r="J17" s="778">
        <v>0</v>
      </c>
      <c r="K17" s="778">
        <v>0</v>
      </c>
      <c r="L17" s="778">
        <v>0</v>
      </c>
      <c r="M17" s="778">
        <v>0</v>
      </c>
      <c r="N17" s="779">
        <v>100</v>
      </c>
    </row>
    <row r="18" spans="2:14" x14ac:dyDescent="0.25">
      <c r="B18" s="777" t="s">
        <v>157</v>
      </c>
      <c r="C18" s="778">
        <v>69.958333050763159</v>
      </c>
      <c r="D18" s="778">
        <v>28.784074071380832</v>
      </c>
      <c r="E18" s="778">
        <v>0</v>
      </c>
      <c r="F18" s="778">
        <v>0</v>
      </c>
      <c r="G18" s="778">
        <v>1.0724073946475985</v>
      </c>
      <c r="H18" s="778">
        <v>0</v>
      </c>
      <c r="I18" s="778">
        <v>0.18518518518518523</v>
      </c>
      <c r="J18" s="778"/>
      <c r="K18" s="778">
        <v>0</v>
      </c>
      <c r="L18" s="778">
        <v>0</v>
      </c>
      <c r="M18" s="778">
        <v>0</v>
      </c>
      <c r="N18" s="779">
        <v>100</v>
      </c>
    </row>
    <row r="19" spans="2:14" x14ac:dyDescent="0.25">
      <c r="B19" s="777" t="s">
        <v>158</v>
      </c>
      <c r="C19" s="778">
        <v>59.746249834696435</v>
      </c>
      <c r="D19" s="778">
        <v>38.600416640440635</v>
      </c>
      <c r="E19" s="778">
        <v>0</v>
      </c>
      <c r="F19" s="778">
        <v>0</v>
      </c>
      <c r="G19" s="778">
        <v>1.6533333063125608</v>
      </c>
      <c r="H19" s="778">
        <v>0</v>
      </c>
      <c r="I19" s="778"/>
      <c r="J19" s="778">
        <v>0</v>
      </c>
      <c r="K19" s="778">
        <v>0</v>
      </c>
      <c r="L19" s="778">
        <v>0</v>
      </c>
      <c r="M19" s="778">
        <v>0</v>
      </c>
      <c r="N19" s="779">
        <v>100</v>
      </c>
    </row>
    <row r="20" spans="2:14" x14ac:dyDescent="0.25">
      <c r="B20" s="777" t="s">
        <v>159</v>
      </c>
      <c r="C20" s="778">
        <v>35.482466559574519</v>
      </c>
      <c r="D20" s="778">
        <v>60.547464390458721</v>
      </c>
      <c r="E20" s="778">
        <v>0</v>
      </c>
      <c r="F20" s="778">
        <v>0</v>
      </c>
      <c r="G20" s="778">
        <v>3.9011034406464682</v>
      </c>
      <c r="H20" s="778">
        <v>0</v>
      </c>
      <c r="I20" s="778">
        <v>6.8965517241379296E-2</v>
      </c>
      <c r="J20" s="778"/>
      <c r="K20" s="778">
        <v>0</v>
      </c>
      <c r="L20" s="778">
        <v>0</v>
      </c>
      <c r="M20" s="778">
        <v>0</v>
      </c>
      <c r="N20" s="779">
        <v>100</v>
      </c>
    </row>
    <row r="21" spans="2:14" x14ac:dyDescent="0.25">
      <c r="B21" s="777" t="s">
        <v>333</v>
      </c>
      <c r="C21" s="778">
        <v>15.73843977463428</v>
      </c>
      <c r="D21" s="778">
        <v>81.843535322102184</v>
      </c>
      <c r="E21" s="778">
        <v>0.4032395009461997</v>
      </c>
      <c r="F21" s="778">
        <v>1.0152284263959409E-3</v>
      </c>
      <c r="G21" s="778">
        <v>1.943571579177406</v>
      </c>
      <c r="H21" s="778">
        <v>1.0183299389002037E-2</v>
      </c>
      <c r="I21" s="778"/>
      <c r="J21" s="778"/>
      <c r="K21" s="778">
        <v>0</v>
      </c>
      <c r="L21" s="778">
        <v>2.5380710659898477E-2</v>
      </c>
      <c r="M21" s="778">
        <v>3.8848608092950002E-2</v>
      </c>
      <c r="N21" s="779">
        <v>100</v>
      </c>
    </row>
    <row r="22" spans="2:14" x14ac:dyDescent="0.25">
      <c r="B22" s="777" t="s">
        <v>124</v>
      </c>
      <c r="C22" s="778">
        <v>54.990368385314945</v>
      </c>
      <c r="D22" s="778">
        <v>43.310888778822779</v>
      </c>
      <c r="E22" s="778">
        <v>0</v>
      </c>
      <c r="F22" s="778">
        <v>0</v>
      </c>
      <c r="G22" s="778">
        <v>1.3930285753522604</v>
      </c>
      <c r="H22" s="778">
        <v>0</v>
      </c>
      <c r="I22" s="778"/>
      <c r="J22" s="778"/>
      <c r="K22" s="778">
        <v>0</v>
      </c>
      <c r="L22" s="778">
        <v>0.30659025787965621</v>
      </c>
      <c r="M22" s="778">
        <v>0</v>
      </c>
      <c r="N22" s="779">
        <v>100</v>
      </c>
    </row>
    <row r="23" spans="2:14" x14ac:dyDescent="0.25">
      <c r="B23" s="777" t="s">
        <v>118</v>
      </c>
      <c r="C23" s="778">
        <v>57.968494610753979</v>
      </c>
      <c r="D23" s="778">
        <v>40.274568246657594</v>
      </c>
      <c r="E23" s="778">
        <v>7.4323271590755663E-2</v>
      </c>
      <c r="F23" s="778">
        <v>0</v>
      </c>
      <c r="G23" s="778">
        <v>1.543519385543517</v>
      </c>
      <c r="H23" s="778">
        <v>0</v>
      </c>
      <c r="I23" s="778">
        <v>0</v>
      </c>
      <c r="J23" s="778"/>
      <c r="K23" s="778">
        <v>0</v>
      </c>
      <c r="L23" s="778">
        <v>0</v>
      </c>
      <c r="M23" s="778">
        <v>0.13977494958328868</v>
      </c>
      <c r="N23" s="779">
        <v>100</v>
      </c>
    </row>
    <row r="24" spans="2:14" x14ac:dyDescent="0.25">
      <c r="B24" s="777" t="s">
        <v>163</v>
      </c>
      <c r="C24" s="778">
        <v>37.652173913043484</v>
      </c>
      <c r="D24" s="778">
        <v>57.521739130434781</v>
      </c>
      <c r="E24" s="778">
        <v>0</v>
      </c>
      <c r="F24" s="778">
        <v>0</v>
      </c>
      <c r="G24" s="778">
        <v>5.0454545454545459</v>
      </c>
      <c r="H24" s="778">
        <v>0</v>
      </c>
      <c r="I24" s="778"/>
      <c r="J24" s="778"/>
      <c r="K24" s="778">
        <v>0</v>
      </c>
      <c r="L24" s="778">
        <v>0</v>
      </c>
      <c r="M24" s="778">
        <v>0</v>
      </c>
      <c r="N24" s="779">
        <v>100</v>
      </c>
    </row>
    <row r="25" spans="2:14" x14ac:dyDescent="0.25">
      <c r="B25" s="777" t="s">
        <v>164</v>
      </c>
      <c r="C25" s="778">
        <v>62</v>
      </c>
      <c r="D25" s="778">
        <v>30</v>
      </c>
      <c r="E25" s="778">
        <v>0</v>
      </c>
      <c r="F25" s="778">
        <v>0</v>
      </c>
      <c r="G25" s="778">
        <v>7.5</v>
      </c>
      <c r="H25" s="778">
        <v>0</v>
      </c>
      <c r="I25" s="778"/>
      <c r="J25" s="778"/>
      <c r="K25" s="778">
        <v>0</v>
      </c>
      <c r="L25" s="778">
        <v>0</v>
      </c>
      <c r="M25" s="778">
        <v>0.5</v>
      </c>
      <c r="N25" s="779">
        <v>100</v>
      </c>
    </row>
    <row r="26" spans="2:14" x14ac:dyDescent="0.25">
      <c r="B26" s="777" t="s">
        <v>165</v>
      </c>
      <c r="C26" s="778">
        <v>54.685714449201306</v>
      </c>
      <c r="D26" s="778">
        <v>40.790000370570588</v>
      </c>
      <c r="E26" s="778">
        <v>0</v>
      </c>
      <c r="F26" s="778">
        <v>0</v>
      </c>
      <c r="G26" s="778">
        <v>4.5242857251848489</v>
      </c>
      <c r="H26" s="778">
        <v>0</v>
      </c>
      <c r="I26" s="778">
        <v>0</v>
      </c>
      <c r="J26" s="778"/>
      <c r="K26" s="778">
        <v>0</v>
      </c>
      <c r="L26" s="778">
        <v>0</v>
      </c>
      <c r="M26" s="778">
        <v>0</v>
      </c>
      <c r="N26" s="779">
        <v>100</v>
      </c>
    </row>
    <row r="27" spans="2:14" x14ac:dyDescent="0.25">
      <c r="B27" s="777" t="s">
        <v>119</v>
      </c>
      <c r="C27" s="778">
        <v>7.7566596984863301</v>
      </c>
      <c r="D27" s="778">
        <v>75.854040720065456</v>
      </c>
      <c r="E27" s="778">
        <v>0</v>
      </c>
      <c r="F27" s="778">
        <v>0</v>
      </c>
      <c r="G27" s="778">
        <v>0.59665970737600571</v>
      </c>
      <c r="H27" s="778">
        <v>0.15916666661699597</v>
      </c>
      <c r="I27" s="778">
        <v>14.838693467775983</v>
      </c>
      <c r="J27" s="778">
        <v>0</v>
      </c>
      <c r="K27" s="778">
        <v>0.7770833333333329</v>
      </c>
      <c r="L27" s="778">
        <v>1.8978933202946593E-2</v>
      </c>
      <c r="M27" s="778">
        <v>0</v>
      </c>
      <c r="N27" s="779">
        <v>100</v>
      </c>
    </row>
    <row r="28" spans="2:14" x14ac:dyDescent="0.25">
      <c r="B28" s="777" t="s">
        <v>120</v>
      </c>
      <c r="C28" s="778">
        <v>17.386907206448633</v>
      </c>
      <c r="D28" s="778">
        <v>61.552636557492335</v>
      </c>
      <c r="E28" s="778">
        <v>0.21090909090909082</v>
      </c>
      <c r="F28" s="778">
        <v>0.18181818181818182</v>
      </c>
      <c r="G28" s="778">
        <v>1.1843999966708101</v>
      </c>
      <c r="H28" s="778">
        <v>0</v>
      </c>
      <c r="I28" s="778">
        <v>19.371954240068025</v>
      </c>
      <c r="J28" s="778"/>
      <c r="K28" s="778">
        <v>0.18248175182481755</v>
      </c>
      <c r="L28" s="778">
        <v>0</v>
      </c>
      <c r="M28" s="778">
        <v>0</v>
      </c>
      <c r="N28" s="779">
        <v>100</v>
      </c>
    </row>
    <row r="29" spans="2:14" x14ac:dyDescent="0.25">
      <c r="B29" s="777" t="s">
        <v>167</v>
      </c>
      <c r="C29" s="778">
        <v>5.907475712229906</v>
      </c>
      <c r="D29" s="778">
        <v>83.78475716970496</v>
      </c>
      <c r="E29" s="778">
        <v>0</v>
      </c>
      <c r="F29" s="778">
        <v>0</v>
      </c>
      <c r="G29" s="778">
        <v>1.6846602078780395</v>
      </c>
      <c r="H29" s="778">
        <v>0.86970875564130756</v>
      </c>
      <c r="I29" s="778">
        <v>7.7533980584839002</v>
      </c>
      <c r="J29" s="778"/>
      <c r="K29" s="778">
        <v>0</v>
      </c>
      <c r="L29" s="778">
        <v>0</v>
      </c>
      <c r="M29" s="778">
        <v>0</v>
      </c>
      <c r="N29" s="779">
        <v>100</v>
      </c>
    </row>
    <row r="30" spans="2:14" x14ac:dyDescent="0.25">
      <c r="B30" s="777" t="s">
        <v>168</v>
      </c>
      <c r="C30" s="778">
        <v>99.074074074074062</v>
      </c>
      <c r="D30" s="778">
        <v>0.92592592592592626</v>
      </c>
      <c r="E30" s="778">
        <v>0</v>
      </c>
      <c r="F30" s="778">
        <v>0</v>
      </c>
      <c r="G30" s="778">
        <v>0</v>
      </c>
      <c r="H30" s="778">
        <v>0</v>
      </c>
      <c r="I30" s="778">
        <v>0</v>
      </c>
      <c r="J30" s="778">
        <v>0</v>
      </c>
      <c r="K30" s="778">
        <v>0</v>
      </c>
      <c r="L30" s="778">
        <v>0</v>
      </c>
      <c r="M30" s="778">
        <v>0</v>
      </c>
      <c r="N30" s="779">
        <v>100</v>
      </c>
    </row>
    <row r="31" spans="2:14" x14ac:dyDescent="0.25">
      <c r="B31" s="777" t="s">
        <v>169</v>
      </c>
      <c r="C31" s="778">
        <v>100</v>
      </c>
      <c r="D31" s="778"/>
      <c r="E31" s="778">
        <v>0</v>
      </c>
      <c r="F31" s="778">
        <v>0</v>
      </c>
      <c r="G31" s="778">
        <v>0</v>
      </c>
      <c r="H31" s="778">
        <v>0</v>
      </c>
      <c r="I31" s="778"/>
      <c r="J31" s="778"/>
      <c r="K31" s="778">
        <v>0</v>
      </c>
      <c r="L31" s="778">
        <v>0</v>
      </c>
      <c r="M31" s="778">
        <v>0</v>
      </c>
      <c r="N31" s="779">
        <v>100</v>
      </c>
    </row>
    <row r="32" spans="2:14" x14ac:dyDescent="0.25">
      <c r="B32" s="777" t="s">
        <v>201</v>
      </c>
      <c r="C32" s="778">
        <v>100</v>
      </c>
      <c r="D32" s="778">
        <v>0</v>
      </c>
      <c r="E32" s="778">
        <v>0</v>
      </c>
      <c r="F32" s="778">
        <v>0</v>
      </c>
      <c r="G32" s="778">
        <v>0</v>
      </c>
      <c r="H32" s="778">
        <v>0</v>
      </c>
      <c r="I32" s="778">
        <v>0</v>
      </c>
      <c r="J32" s="778"/>
      <c r="K32" s="778">
        <v>0</v>
      </c>
      <c r="L32" s="778">
        <v>0</v>
      </c>
      <c r="M32" s="778">
        <v>0</v>
      </c>
      <c r="N32" s="779">
        <v>100</v>
      </c>
    </row>
    <row r="33" spans="2:14" x14ac:dyDescent="0.25">
      <c r="B33" s="777" t="s">
        <v>202</v>
      </c>
      <c r="C33" s="778">
        <v>71.776095867156968</v>
      </c>
      <c r="D33" s="778">
        <v>23.621455870568752</v>
      </c>
      <c r="E33" s="778">
        <v>0</v>
      </c>
      <c r="F33" s="778">
        <v>0</v>
      </c>
      <c r="G33" s="778">
        <v>4.6024483144283304</v>
      </c>
      <c r="H33" s="778">
        <v>0</v>
      </c>
      <c r="I33" s="778">
        <v>0</v>
      </c>
      <c r="J33" s="778"/>
      <c r="K33" s="778">
        <v>0</v>
      </c>
      <c r="L33" s="778">
        <v>0</v>
      </c>
      <c r="M33" s="778">
        <v>0</v>
      </c>
      <c r="N33" s="779">
        <v>100</v>
      </c>
    </row>
    <row r="34" spans="2:14" x14ac:dyDescent="0.25">
      <c r="B34" s="777" t="s">
        <v>204</v>
      </c>
      <c r="C34" s="778">
        <v>96.083333333333343</v>
      </c>
      <c r="D34" s="778">
        <v>2.3333333333333335</v>
      </c>
      <c r="E34" s="778">
        <v>0</v>
      </c>
      <c r="F34" s="778">
        <v>0</v>
      </c>
      <c r="G34" s="778">
        <v>1.4166666666666665</v>
      </c>
      <c r="H34" s="778">
        <v>0</v>
      </c>
      <c r="I34" s="778">
        <v>0.16666666666666666</v>
      </c>
      <c r="J34" s="778"/>
      <c r="K34" s="778">
        <v>0</v>
      </c>
      <c r="L34" s="778">
        <v>0</v>
      </c>
      <c r="M34" s="778">
        <v>0</v>
      </c>
      <c r="N34" s="779">
        <v>100</v>
      </c>
    </row>
    <row r="35" spans="2:14" x14ac:dyDescent="0.25">
      <c r="B35" s="777" t="s">
        <v>205</v>
      </c>
      <c r="C35" s="778">
        <v>29.157142911638527</v>
      </c>
      <c r="D35" s="778">
        <v>68.200000013623921</v>
      </c>
      <c r="E35" s="778">
        <v>0</v>
      </c>
      <c r="F35" s="778">
        <v>0</v>
      </c>
      <c r="G35" s="778">
        <v>2.6428571428571432</v>
      </c>
      <c r="H35" s="778">
        <v>0</v>
      </c>
      <c r="I35" s="778"/>
      <c r="J35" s="778">
        <v>0</v>
      </c>
      <c r="K35" s="778">
        <v>0</v>
      </c>
      <c r="L35" s="778">
        <v>0</v>
      </c>
      <c r="M35" s="778">
        <v>0</v>
      </c>
      <c r="N35" s="779">
        <v>100</v>
      </c>
    </row>
    <row r="36" spans="2:14" x14ac:dyDescent="0.25">
      <c r="B36" s="777" t="s">
        <v>206</v>
      </c>
      <c r="C36" s="778">
        <v>100</v>
      </c>
      <c r="D36" s="778">
        <v>0</v>
      </c>
      <c r="E36" s="778">
        <v>0</v>
      </c>
      <c r="F36" s="778">
        <v>0</v>
      </c>
      <c r="G36" s="778">
        <v>0</v>
      </c>
      <c r="H36" s="778">
        <v>0</v>
      </c>
      <c r="I36" s="778"/>
      <c r="J36" s="778">
        <v>0</v>
      </c>
      <c r="K36" s="778">
        <v>0</v>
      </c>
      <c r="L36" s="778">
        <v>0</v>
      </c>
      <c r="M36" s="778">
        <v>0</v>
      </c>
      <c r="N36" s="779">
        <v>100</v>
      </c>
    </row>
    <row r="37" spans="2:14" x14ac:dyDescent="0.25">
      <c r="B37" s="777" t="s">
        <v>403</v>
      </c>
      <c r="C37" s="778">
        <v>0</v>
      </c>
      <c r="D37" s="778">
        <v>80</v>
      </c>
      <c r="E37" s="778">
        <v>0</v>
      </c>
      <c r="F37" s="778">
        <v>0</v>
      </c>
      <c r="G37" s="778">
        <v>20</v>
      </c>
      <c r="H37" s="778">
        <v>0</v>
      </c>
      <c r="I37" s="778"/>
      <c r="J37" s="778">
        <v>0</v>
      </c>
      <c r="K37" s="778">
        <v>0</v>
      </c>
      <c r="L37" s="778">
        <v>0</v>
      </c>
      <c r="M37" s="778">
        <v>0</v>
      </c>
      <c r="N37" s="779">
        <v>100</v>
      </c>
    </row>
    <row r="38" spans="2:14" x14ac:dyDescent="0.25">
      <c r="B38" s="777" t="s">
        <v>207</v>
      </c>
      <c r="C38" s="778">
        <v>0</v>
      </c>
      <c r="D38" s="778">
        <v>72.5</v>
      </c>
      <c r="E38" s="778">
        <v>0</v>
      </c>
      <c r="F38" s="778">
        <v>0</v>
      </c>
      <c r="G38" s="778">
        <v>0</v>
      </c>
      <c r="H38" s="778">
        <v>0</v>
      </c>
      <c r="I38" s="778">
        <v>27.5</v>
      </c>
      <c r="J38" s="778"/>
      <c r="K38" s="778">
        <v>0</v>
      </c>
      <c r="L38" s="778">
        <v>0</v>
      </c>
      <c r="M38" s="778">
        <v>0</v>
      </c>
      <c r="N38" s="779">
        <v>100</v>
      </c>
    </row>
    <row r="39" spans="2:14" x14ac:dyDescent="0.25">
      <c r="B39" s="777" t="s">
        <v>177</v>
      </c>
      <c r="C39" s="778">
        <v>81.714285714285708</v>
      </c>
      <c r="D39" s="778">
        <v>17.285714285714285</v>
      </c>
      <c r="E39" s="778">
        <v>0</v>
      </c>
      <c r="F39" s="778">
        <v>0</v>
      </c>
      <c r="G39" s="778">
        <v>1</v>
      </c>
      <c r="H39" s="778">
        <v>0</v>
      </c>
      <c r="I39" s="778"/>
      <c r="J39" s="778"/>
      <c r="K39" s="778">
        <v>0</v>
      </c>
      <c r="L39" s="778">
        <v>0</v>
      </c>
      <c r="M39" s="778">
        <v>0</v>
      </c>
      <c r="N39" s="779">
        <v>100</v>
      </c>
    </row>
    <row r="40" spans="2:14" ht="15.75" thickBot="1" x14ac:dyDescent="0.3">
      <c r="B40" s="786" t="s">
        <v>334</v>
      </c>
      <c r="C40" s="781">
        <v>84.285714285714292</v>
      </c>
      <c r="D40" s="781">
        <v>1.142857142857143</v>
      </c>
      <c r="E40" s="781">
        <v>0</v>
      </c>
      <c r="F40" s="781">
        <v>0</v>
      </c>
      <c r="G40" s="781">
        <v>2.1428571428571428</v>
      </c>
      <c r="H40" s="781">
        <v>6.7142857142857144</v>
      </c>
      <c r="I40" s="781"/>
      <c r="J40" s="781"/>
      <c r="K40" s="781">
        <v>5.7142857142857144</v>
      </c>
      <c r="L40" s="781">
        <v>0</v>
      </c>
      <c r="M40" s="781">
        <v>0</v>
      </c>
      <c r="N40" s="782">
        <v>100</v>
      </c>
    </row>
    <row r="41" spans="2:14" x14ac:dyDescent="0.25">
      <c r="B41" s="783" t="s">
        <v>339</v>
      </c>
      <c r="C41" s="787"/>
      <c r="D41" s="787"/>
      <c r="E41" s="787"/>
      <c r="F41" s="787"/>
      <c r="G41" s="787"/>
      <c r="H41" s="787"/>
      <c r="I41" s="787"/>
      <c r="J41" s="787"/>
      <c r="K41" s="787"/>
      <c r="L41" s="787"/>
      <c r="M41" s="787"/>
      <c r="N41" s="787"/>
    </row>
    <row r="42" spans="2:14" x14ac:dyDescent="0.25"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</row>
  </sheetData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workbookViewId="0">
      <selection activeCell="B2" sqref="B2"/>
    </sheetView>
  </sheetViews>
  <sheetFormatPr defaultRowHeight="15" x14ac:dyDescent="0.25"/>
  <cols>
    <col min="2" max="2" width="29.5703125" customWidth="1"/>
  </cols>
  <sheetData>
    <row r="1" spans="2:14" ht="15.75" x14ac:dyDescent="0.25">
      <c r="B1" s="694"/>
    </row>
    <row r="2" spans="2:14" ht="15.75" x14ac:dyDescent="0.25">
      <c r="B2" s="788" t="s">
        <v>405</v>
      </c>
    </row>
    <row r="3" spans="2:14" ht="93" customHeight="1" thickBot="1" x14ac:dyDescent="0.3">
      <c r="B3" s="438"/>
      <c r="C3" s="445" t="s">
        <v>322</v>
      </c>
      <c r="D3" s="445" t="s">
        <v>324</v>
      </c>
      <c r="E3" s="445" t="s">
        <v>325</v>
      </c>
      <c r="F3" s="445" t="s">
        <v>326</v>
      </c>
      <c r="G3" s="445" t="s">
        <v>327</v>
      </c>
      <c r="H3" s="445" t="s">
        <v>328</v>
      </c>
      <c r="I3" s="445" t="s">
        <v>329</v>
      </c>
      <c r="J3" s="445" t="s">
        <v>330</v>
      </c>
      <c r="K3" s="445" t="s">
        <v>323</v>
      </c>
      <c r="L3" s="445" t="s">
        <v>331</v>
      </c>
      <c r="M3" s="445" t="s">
        <v>332</v>
      </c>
      <c r="N3" s="446" t="s">
        <v>62</v>
      </c>
    </row>
    <row r="4" spans="2:14" x14ac:dyDescent="0.25">
      <c r="B4" s="777" t="s">
        <v>335</v>
      </c>
      <c r="C4" s="789">
        <v>63</v>
      </c>
      <c r="D4" s="789">
        <v>29.90909090909091</v>
      </c>
      <c r="E4" s="789">
        <v>0</v>
      </c>
      <c r="F4" s="789">
        <v>0</v>
      </c>
      <c r="G4" s="789">
        <v>1.9390909021550962</v>
      </c>
      <c r="H4" s="789">
        <v>0</v>
      </c>
      <c r="I4" s="789"/>
      <c r="J4" s="789"/>
      <c r="K4" s="789">
        <v>5.151818015358665</v>
      </c>
      <c r="L4" s="789">
        <v>0</v>
      </c>
      <c r="M4" s="789">
        <v>0</v>
      </c>
      <c r="N4" s="790">
        <v>100</v>
      </c>
    </row>
    <row r="5" spans="2:14" x14ac:dyDescent="0.25">
      <c r="B5" s="777" t="s">
        <v>178</v>
      </c>
      <c r="C5" s="789">
        <v>55.335000610351564</v>
      </c>
      <c r="D5" s="789">
        <v>40.211999964714053</v>
      </c>
      <c r="E5" s="789">
        <v>0</v>
      </c>
      <c r="F5" s="789">
        <v>0</v>
      </c>
      <c r="G5" s="789">
        <v>4.4529999971389769</v>
      </c>
      <c r="H5" s="789">
        <v>0</v>
      </c>
      <c r="I5" s="789"/>
      <c r="J5" s="789"/>
      <c r="K5" s="789">
        <v>0</v>
      </c>
      <c r="L5" s="789">
        <v>0</v>
      </c>
      <c r="M5" s="789">
        <v>0</v>
      </c>
      <c r="N5" s="790">
        <v>100</v>
      </c>
    </row>
    <row r="6" spans="2:14" x14ac:dyDescent="0.25">
      <c r="B6" s="777" t="s">
        <v>179</v>
      </c>
      <c r="C6" s="789">
        <v>50</v>
      </c>
      <c r="D6" s="789"/>
      <c r="E6" s="789">
        <v>0</v>
      </c>
      <c r="F6" s="789">
        <v>0</v>
      </c>
      <c r="G6" s="789">
        <v>0</v>
      </c>
      <c r="H6" s="789">
        <v>0</v>
      </c>
      <c r="I6" s="789">
        <v>0</v>
      </c>
      <c r="J6" s="789">
        <v>0</v>
      </c>
      <c r="K6" s="789">
        <v>0</v>
      </c>
      <c r="L6" s="789">
        <v>0</v>
      </c>
      <c r="M6" s="789">
        <v>50.000000000000007</v>
      </c>
      <c r="N6" s="790">
        <v>100</v>
      </c>
    </row>
    <row r="7" spans="2:14" x14ac:dyDescent="0.25">
      <c r="B7" s="777" t="s">
        <v>180</v>
      </c>
      <c r="C7" s="789">
        <v>37.897371489426185</v>
      </c>
      <c r="D7" s="789">
        <v>56.197456047452739</v>
      </c>
      <c r="E7" s="789">
        <v>0.25862068965517243</v>
      </c>
      <c r="F7" s="789">
        <v>0</v>
      </c>
      <c r="G7" s="789">
        <v>5.4741379310344813</v>
      </c>
      <c r="H7" s="789">
        <v>0</v>
      </c>
      <c r="I7" s="789">
        <v>0.17241379310344829</v>
      </c>
      <c r="J7" s="789"/>
      <c r="K7" s="789">
        <v>0</v>
      </c>
      <c r="L7" s="789">
        <v>0</v>
      </c>
      <c r="M7" s="789">
        <v>0</v>
      </c>
      <c r="N7" s="790">
        <v>100</v>
      </c>
    </row>
    <row r="8" spans="2:14" x14ac:dyDescent="0.25">
      <c r="B8" s="777" t="s">
        <v>181</v>
      </c>
      <c r="C8" s="789">
        <v>4.7596153846153841</v>
      </c>
      <c r="D8" s="789">
        <v>25</v>
      </c>
      <c r="E8" s="789">
        <v>0.24038461538461545</v>
      </c>
      <c r="F8" s="789">
        <v>0</v>
      </c>
      <c r="G8" s="789">
        <v>1.9543269230769229</v>
      </c>
      <c r="H8" s="789">
        <v>0</v>
      </c>
      <c r="I8" s="789">
        <v>4.5673076923076934</v>
      </c>
      <c r="J8" s="789">
        <v>87.456521739130451</v>
      </c>
      <c r="K8" s="789">
        <v>0.480769230769231</v>
      </c>
      <c r="L8" s="789">
        <v>0</v>
      </c>
      <c r="M8" s="789">
        <v>0.48780487804878064</v>
      </c>
      <c r="N8" s="790">
        <v>100</v>
      </c>
    </row>
    <row r="9" spans="2:14" x14ac:dyDescent="0.25">
      <c r="B9" s="777" t="s">
        <v>186</v>
      </c>
      <c r="C9" s="789">
        <v>37.290000915527344</v>
      </c>
      <c r="D9" s="789">
        <v>62.710000038146973</v>
      </c>
      <c r="E9" s="789">
        <v>0</v>
      </c>
      <c r="F9" s="789">
        <v>0</v>
      </c>
      <c r="G9" s="789">
        <v>0</v>
      </c>
      <c r="H9" s="789">
        <v>0</v>
      </c>
      <c r="I9" s="789"/>
      <c r="J9" s="789"/>
      <c r="K9" s="789">
        <v>0</v>
      </c>
      <c r="L9" s="789">
        <v>0</v>
      </c>
      <c r="M9" s="789">
        <v>0</v>
      </c>
      <c r="N9" s="790">
        <v>100</v>
      </c>
    </row>
    <row r="10" spans="2:14" x14ac:dyDescent="0.25">
      <c r="B10" s="777" t="s">
        <v>187</v>
      </c>
      <c r="C10" s="789">
        <v>56.846153846153847</v>
      </c>
      <c r="D10" s="789">
        <v>39.11538461538462</v>
      </c>
      <c r="E10" s="789">
        <v>0</v>
      </c>
      <c r="F10" s="789">
        <v>0</v>
      </c>
      <c r="G10" s="789">
        <v>4.0384615384615383</v>
      </c>
      <c r="H10" s="789">
        <v>0</v>
      </c>
      <c r="I10" s="789"/>
      <c r="J10" s="789"/>
      <c r="K10" s="789">
        <v>0</v>
      </c>
      <c r="L10" s="789">
        <v>0</v>
      </c>
      <c r="M10" s="789">
        <v>0</v>
      </c>
      <c r="N10" s="790">
        <v>100</v>
      </c>
    </row>
    <row r="11" spans="2:14" x14ac:dyDescent="0.25">
      <c r="B11" s="777" t="s">
        <v>194</v>
      </c>
      <c r="C11" s="789">
        <v>0</v>
      </c>
      <c r="D11" s="789">
        <v>85</v>
      </c>
      <c r="E11" s="789">
        <v>0</v>
      </c>
      <c r="F11" s="789">
        <v>0</v>
      </c>
      <c r="G11" s="789">
        <v>0</v>
      </c>
      <c r="H11" s="789">
        <v>0</v>
      </c>
      <c r="I11" s="789">
        <v>15</v>
      </c>
      <c r="J11" s="789"/>
      <c r="K11" s="789">
        <v>0</v>
      </c>
      <c r="L11" s="789">
        <v>0</v>
      </c>
      <c r="M11" s="789">
        <v>0</v>
      </c>
      <c r="N11" s="790">
        <v>100</v>
      </c>
    </row>
    <row r="12" spans="2:14" x14ac:dyDescent="0.25">
      <c r="B12" s="777" t="s">
        <v>369</v>
      </c>
      <c r="C12" s="789">
        <v>18.038961138044087</v>
      </c>
      <c r="D12" s="789">
        <v>66.611688068934853</v>
      </c>
      <c r="E12" s="789">
        <v>0</v>
      </c>
      <c r="F12" s="789">
        <v>0</v>
      </c>
      <c r="G12" s="789">
        <v>15.206493445805139</v>
      </c>
      <c r="H12" s="789">
        <v>0</v>
      </c>
      <c r="I12" s="789">
        <v>0.14285714285714288</v>
      </c>
      <c r="J12" s="789"/>
      <c r="K12" s="789">
        <v>0</v>
      </c>
      <c r="L12" s="789">
        <v>0</v>
      </c>
      <c r="M12" s="789">
        <v>0</v>
      </c>
      <c r="N12" s="790">
        <v>100</v>
      </c>
    </row>
    <row r="13" spans="2:14" x14ac:dyDescent="0.25">
      <c r="B13" s="777" t="s">
        <v>153</v>
      </c>
      <c r="C13" s="789">
        <v>10.564618181663425</v>
      </c>
      <c r="D13" s="789">
        <v>85.184994468164675</v>
      </c>
      <c r="E13" s="789">
        <v>0.50431843994682424</v>
      </c>
      <c r="F13" s="789">
        <v>0.20504009163802986</v>
      </c>
      <c r="G13" s="789">
        <v>2.0823306316362604</v>
      </c>
      <c r="H13" s="789">
        <v>1.1454753722794961E-2</v>
      </c>
      <c r="I13" s="789">
        <v>1.2621346208238104</v>
      </c>
      <c r="J13" s="789">
        <v>2.8636884306987343E-2</v>
      </c>
      <c r="K13" s="789">
        <v>0</v>
      </c>
      <c r="L13" s="789">
        <v>0</v>
      </c>
      <c r="M13" s="789">
        <v>0.1575547870605184</v>
      </c>
      <c r="N13" s="790">
        <v>100</v>
      </c>
    </row>
    <row r="14" spans="2:14" x14ac:dyDescent="0.25">
      <c r="B14" s="777" t="s">
        <v>122</v>
      </c>
      <c r="C14" s="789">
        <v>9.1133333841959612</v>
      </c>
      <c r="D14" s="789">
        <v>87.086666700575094</v>
      </c>
      <c r="E14" s="789">
        <v>0</v>
      </c>
      <c r="F14" s="789">
        <v>0</v>
      </c>
      <c r="G14" s="789">
        <v>0.95111111534966375</v>
      </c>
      <c r="H14" s="789">
        <v>0</v>
      </c>
      <c r="I14" s="789">
        <v>2.8488888422648113</v>
      </c>
      <c r="J14" s="789">
        <v>0</v>
      </c>
      <c r="K14" s="789">
        <v>0</v>
      </c>
      <c r="L14" s="789">
        <v>0</v>
      </c>
      <c r="M14" s="789">
        <v>0</v>
      </c>
      <c r="N14" s="790">
        <v>100</v>
      </c>
    </row>
    <row r="15" spans="2:14" x14ac:dyDescent="0.25">
      <c r="B15" s="777" t="s">
        <v>160</v>
      </c>
      <c r="C15" s="789">
        <v>0</v>
      </c>
      <c r="D15" s="789">
        <v>100</v>
      </c>
      <c r="E15" s="789">
        <v>0</v>
      </c>
      <c r="F15" s="789">
        <v>0</v>
      </c>
      <c r="G15" s="789">
        <v>0</v>
      </c>
      <c r="H15" s="789">
        <v>0</v>
      </c>
      <c r="I15" s="789">
        <v>0</v>
      </c>
      <c r="J15" s="789">
        <v>0</v>
      </c>
      <c r="K15" s="789">
        <v>0</v>
      </c>
      <c r="L15" s="789">
        <v>0</v>
      </c>
      <c r="M15" s="789">
        <v>0</v>
      </c>
      <c r="N15" s="790">
        <v>100</v>
      </c>
    </row>
    <row r="16" spans="2:14" x14ac:dyDescent="0.25">
      <c r="B16" s="777" t="s">
        <v>161</v>
      </c>
      <c r="C16" s="789">
        <v>0</v>
      </c>
      <c r="D16" s="789">
        <v>100</v>
      </c>
      <c r="E16" s="789">
        <v>0</v>
      </c>
      <c r="F16" s="789">
        <v>0</v>
      </c>
      <c r="G16" s="789">
        <v>0</v>
      </c>
      <c r="H16" s="789">
        <v>0</v>
      </c>
      <c r="I16" s="789">
        <v>0</v>
      </c>
      <c r="J16" s="789">
        <v>0</v>
      </c>
      <c r="K16" s="789">
        <v>0</v>
      </c>
      <c r="L16" s="789">
        <v>0</v>
      </c>
      <c r="M16" s="789">
        <v>0</v>
      </c>
      <c r="N16" s="790">
        <v>100</v>
      </c>
    </row>
    <row r="17" spans="2:14" x14ac:dyDescent="0.25">
      <c r="B17" s="777" t="s">
        <v>170</v>
      </c>
      <c r="C17" s="789">
        <v>42.5</v>
      </c>
      <c r="D17" s="789">
        <v>55</v>
      </c>
      <c r="E17" s="789">
        <v>0</v>
      </c>
      <c r="F17" s="789">
        <v>0</v>
      </c>
      <c r="G17" s="789">
        <v>2.5</v>
      </c>
      <c r="H17" s="789">
        <v>0</v>
      </c>
      <c r="I17" s="789">
        <v>0</v>
      </c>
      <c r="J17" s="789">
        <v>0</v>
      </c>
      <c r="K17" s="789">
        <v>0</v>
      </c>
      <c r="L17" s="789">
        <v>0</v>
      </c>
      <c r="M17" s="789">
        <v>0</v>
      </c>
      <c r="N17" s="790">
        <v>100</v>
      </c>
    </row>
    <row r="18" spans="2:14" x14ac:dyDescent="0.25">
      <c r="B18" s="777" t="s">
        <v>171</v>
      </c>
      <c r="C18" s="789">
        <v>66</v>
      </c>
      <c r="D18" s="789">
        <v>14</v>
      </c>
      <c r="E18" s="789">
        <v>0</v>
      </c>
      <c r="F18" s="789">
        <v>0</v>
      </c>
      <c r="G18" s="789">
        <v>0</v>
      </c>
      <c r="H18" s="789">
        <v>0</v>
      </c>
      <c r="I18" s="789">
        <v>0</v>
      </c>
      <c r="J18" s="789">
        <v>0</v>
      </c>
      <c r="K18" s="789">
        <v>0</v>
      </c>
      <c r="L18" s="789">
        <v>0</v>
      </c>
      <c r="M18" s="789">
        <v>20</v>
      </c>
      <c r="N18" s="790">
        <v>100</v>
      </c>
    </row>
    <row r="19" spans="2:14" ht="15.75" thickBot="1" x14ac:dyDescent="0.3">
      <c r="B19" s="780" t="s">
        <v>203</v>
      </c>
      <c r="C19" s="791">
        <v>50</v>
      </c>
      <c r="D19" s="791">
        <v>0</v>
      </c>
      <c r="E19" s="791">
        <v>0</v>
      </c>
      <c r="F19" s="791">
        <v>0</v>
      </c>
      <c r="G19" s="791">
        <v>50</v>
      </c>
      <c r="H19" s="791">
        <v>0</v>
      </c>
      <c r="I19" s="791">
        <v>0</v>
      </c>
      <c r="J19" s="791">
        <v>0</v>
      </c>
      <c r="K19" s="791">
        <v>0</v>
      </c>
      <c r="L19" s="791">
        <v>0</v>
      </c>
      <c r="M19" s="791">
        <v>0</v>
      </c>
      <c r="N19" s="792">
        <v>100</v>
      </c>
    </row>
    <row r="20" spans="2:14" x14ac:dyDescent="0.25">
      <c r="B20" s="783" t="s">
        <v>339</v>
      </c>
      <c r="C20" s="784"/>
      <c r="D20" s="784"/>
      <c r="E20" s="784"/>
      <c r="F20" s="784"/>
      <c r="G20" s="784"/>
      <c r="H20" s="784"/>
      <c r="I20" s="784"/>
      <c r="J20" s="784"/>
      <c r="K20" s="784"/>
      <c r="L20" s="784"/>
      <c r="M20" s="784"/>
      <c r="N20" s="784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workbookViewId="0">
      <selection activeCell="B1" sqref="B1"/>
    </sheetView>
  </sheetViews>
  <sheetFormatPr defaultRowHeight="15" x14ac:dyDescent="0.25"/>
  <cols>
    <col min="2" max="2" width="19.5703125" customWidth="1"/>
  </cols>
  <sheetData>
    <row r="1" spans="2:14" x14ac:dyDescent="0.25">
      <c r="B1" s="788" t="s">
        <v>406</v>
      </c>
    </row>
    <row r="3" spans="2:14" ht="95.25" customHeight="1" thickBot="1" x14ac:dyDescent="0.3">
      <c r="B3" s="793"/>
      <c r="C3" s="794" t="s">
        <v>322</v>
      </c>
      <c r="D3" s="794" t="s">
        <v>324</v>
      </c>
      <c r="E3" s="794" t="s">
        <v>325</v>
      </c>
      <c r="F3" s="794" t="s">
        <v>326</v>
      </c>
      <c r="G3" s="794" t="s">
        <v>327</v>
      </c>
      <c r="H3" s="794" t="s">
        <v>328</v>
      </c>
      <c r="I3" s="794" t="s">
        <v>329</v>
      </c>
      <c r="J3" s="794" t="s">
        <v>330</v>
      </c>
      <c r="K3" s="794" t="s">
        <v>323</v>
      </c>
      <c r="L3" s="794" t="s">
        <v>331</v>
      </c>
      <c r="M3" s="794" t="s">
        <v>332</v>
      </c>
      <c r="N3" s="795" t="s">
        <v>62</v>
      </c>
    </row>
    <row r="4" spans="2:14" x14ac:dyDescent="0.25">
      <c r="B4" s="796" t="s">
        <v>104</v>
      </c>
      <c r="C4" s="797">
        <v>31.107796620514431</v>
      </c>
      <c r="D4" s="797">
        <v>56.081016928462653</v>
      </c>
      <c r="E4" s="797">
        <v>0.87288135593220351</v>
      </c>
      <c r="F4" s="797">
        <v>0</v>
      </c>
      <c r="G4" s="797">
        <v>1.1694915223929838</v>
      </c>
      <c r="H4" s="797">
        <v>0</v>
      </c>
      <c r="I4" s="797">
        <v>3.5947457608782636</v>
      </c>
      <c r="J4" s="797">
        <v>7.0842372603335626</v>
      </c>
      <c r="K4" s="797">
        <v>0</v>
      </c>
      <c r="L4" s="797">
        <v>8.9830508550344912E-2</v>
      </c>
      <c r="M4" s="797">
        <v>0</v>
      </c>
      <c r="N4" s="798">
        <v>99.999999999999986</v>
      </c>
    </row>
    <row r="5" spans="2:14" x14ac:dyDescent="0.25">
      <c r="B5" s="796" t="s">
        <v>105</v>
      </c>
      <c r="C5" s="797">
        <v>82.060571071079806</v>
      </c>
      <c r="D5" s="797">
        <v>17.493142809186661</v>
      </c>
      <c r="E5" s="797">
        <v>4.28571445601327E-3</v>
      </c>
      <c r="F5" s="797">
        <v>0</v>
      </c>
      <c r="G5" s="797">
        <v>0</v>
      </c>
      <c r="H5" s="797">
        <v>0</v>
      </c>
      <c r="I5" s="797">
        <v>0.28399999993188035</v>
      </c>
      <c r="J5" s="797">
        <v>0</v>
      </c>
      <c r="K5" s="797">
        <v>0.14285714285714285</v>
      </c>
      <c r="L5" s="797">
        <v>1.5142857283353801E-2</v>
      </c>
      <c r="M5" s="797">
        <v>0</v>
      </c>
      <c r="N5" s="798">
        <v>100</v>
      </c>
    </row>
    <row r="6" spans="2:14" x14ac:dyDescent="0.25">
      <c r="B6" s="799" t="s">
        <v>106</v>
      </c>
      <c r="C6" s="797">
        <v>75.980000019073501</v>
      </c>
      <c r="D6" s="797">
        <v>9.9079167048136387</v>
      </c>
      <c r="E6" s="797">
        <v>1.0416666666666667</v>
      </c>
      <c r="F6" s="797">
        <v>0</v>
      </c>
      <c r="G6" s="797">
        <v>0.54166666666666663</v>
      </c>
      <c r="H6" s="797">
        <v>0</v>
      </c>
      <c r="I6" s="797">
        <v>10.403749999900661</v>
      </c>
      <c r="J6" s="797">
        <v>2.125</v>
      </c>
      <c r="K6" s="797">
        <v>0</v>
      </c>
      <c r="L6" s="797">
        <v>0</v>
      </c>
      <c r="M6" s="797">
        <v>0</v>
      </c>
      <c r="N6" s="798">
        <v>100</v>
      </c>
    </row>
    <row r="7" spans="2:14" x14ac:dyDescent="0.25">
      <c r="B7" s="799" t="s">
        <v>107</v>
      </c>
      <c r="C7" s="797">
        <v>64.967999267578122</v>
      </c>
      <c r="D7" s="797">
        <v>21.237999725341798</v>
      </c>
      <c r="E7" s="797">
        <v>0</v>
      </c>
      <c r="F7" s="797">
        <v>0</v>
      </c>
      <c r="G7" s="797">
        <v>2</v>
      </c>
      <c r="H7" s="797">
        <v>0</v>
      </c>
      <c r="I7" s="797">
        <v>11.794000053405762</v>
      </c>
      <c r="J7" s="797"/>
      <c r="K7" s="797">
        <v>0</v>
      </c>
      <c r="L7" s="797">
        <v>0</v>
      </c>
      <c r="M7" s="797">
        <v>0</v>
      </c>
      <c r="N7" s="798">
        <v>100.00000000000001</v>
      </c>
    </row>
    <row r="8" spans="2:14" x14ac:dyDescent="0.25">
      <c r="B8" s="799" t="s">
        <v>108</v>
      </c>
      <c r="C8" s="797">
        <v>33.173466644287103</v>
      </c>
      <c r="D8" s="797">
        <v>51.894550835291554</v>
      </c>
      <c r="E8" s="797">
        <v>2.0933333333333342</v>
      </c>
      <c r="F8" s="797">
        <v>0</v>
      </c>
      <c r="G8" s="797">
        <v>0.77000000000000013</v>
      </c>
      <c r="H8" s="797">
        <v>0.1866666666666667</v>
      </c>
      <c r="I8" s="797">
        <v>10.948649212519324</v>
      </c>
      <c r="J8" s="797"/>
      <c r="K8" s="797">
        <v>0.93333333333333302</v>
      </c>
      <c r="L8" s="797">
        <v>0</v>
      </c>
      <c r="M8" s="797">
        <v>0</v>
      </c>
      <c r="N8" s="798">
        <v>99.999999999999957</v>
      </c>
    </row>
    <row r="9" spans="2:14" x14ac:dyDescent="0.25">
      <c r="B9" s="799" t="s">
        <v>109</v>
      </c>
      <c r="C9" s="797">
        <v>58</v>
      </c>
      <c r="D9" s="797">
        <v>14.8</v>
      </c>
      <c r="E9" s="797">
        <v>4.5999999999999996</v>
      </c>
      <c r="F9" s="797">
        <v>0</v>
      </c>
      <c r="G9" s="797">
        <v>7</v>
      </c>
      <c r="H9" s="797">
        <v>0</v>
      </c>
      <c r="I9" s="797">
        <v>15.6</v>
      </c>
      <c r="J9" s="797"/>
      <c r="K9" s="797">
        <v>0</v>
      </c>
      <c r="L9" s="797">
        <v>0</v>
      </c>
      <c r="M9" s="797">
        <v>0</v>
      </c>
      <c r="N9" s="798">
        <v>100</v>
      </c>
    </row>
    <row r="10" spans="2:14" x14ac:dyDescent="0.25">
      <c r="B10" s="799" t="s">
        <v>110</v>
      </c>
      <c r="C10" s="797">
        <v>67.892499923706055</v>
      </c>
      <c r="D10" s="797">
        <v>19.75</v>
      </c>
      <c r="E10" s="797">
        <v>0</v>
      </c>
      <c r="F10" s="797">
        <v>0</v>
      </c>
      <c r="G10" s="797">
        <v>1.7074999809265137</v>
      </c>
      <c r="H10" s="797">
        <v>0</v>
      </c>
      <c r="I10" s="797">
        <v>10.649999976158142</v>
      </c>
      <c r="J10" s="797"/>
      <c r="K10" s="797">
        <v>0</v>
      </c>
      <c r="L10" s="797">
        <v>0</v>
      </c>
      <c r="M10" s="797">
        <v>0</v>
      </c>
      <c r="N10" s="798">
        <v>99.999999999999986</v>
      </c>
    </row>
    <row r="11" spans="2:14" x14ac:dyDescent="0.25">
      <c r="B11" s="799" t="s">
        <v>111</v>
      </c>
      <c r="C11" s="797">
        <v>41.031250000000007</v>
      </c>
      <c r="D11" s="797">
        <v>47.687499999999993</v>
      </c>
      <c r="E11" s="797">
        <v>0</v>
      </c>
      <c r="F11" s="797">
        <v>0</v>
      </c>
      <c r="G11" s="797">
        <v>4.7812500000000009</v>
      </c>
      <c r="H11" s="797">
        <v>0</v>
      </c>
      <c r="I11" s="797"/>
      <c r="J11" s="797">
        <v>100</v>
      </c>
      <c r="K11" s="797">
        <v>0</v>
      </c>
      <c r="L11" s="797">
        <v>0.25</v>
      </c>
      <c r="M11" s="797">
        <v>0</v>
      </c>
      <c r="N11" s="798">
        <v>100</v>
      </c>
    </row>
    <row r="12" spans="2:14" x14ac:dyDescent="0.25">
      <c r="B12" s="799" t="s">
        <v>112</v>
      </c>
      <c r="C12" s="797">
        <v>45.325833002726228</v>
      </c>
      <c r="D12" s="797">
        <v>38.622499932845436</v>
      </c>
      <c r="E12" s="797">
        <v>1.2083331743876142E-2</v>
      </c>
      <c r="F12" s="797">
        <v>0</v>
      </c>
      <c r="G12" s="797">
        <v>0.89499999831120192</v>
      </c>
      <c r="H12" s="797">
        <v>0</v>
      </c>
      <c r="I12" s="797">
        <v>15.133333424727121</v>
      </c>
      <c r="J12" s="797"/>
      <c r="K12" s="797">
        <v>0</v>
      </c>
      <c r="L12" s="797">
        <v>1.1250000058983767E-2</v>
      </c>
      <c r="M12" s="797">
        <v>0</v>
      </c>
      <c r="N12" s="798">
        <v>99.999999999999986</v>
      </c>
    </row>
    <row r="13" spans="2:14" x14ac:dyDescent="0.25">
      <c r="B13" s="799" t="s">
        <v>113</v>
      </c>
      <c r="C13" s="797">
        <v>37.799999952316277</v>
      </c>
      <c r="D13" s="797">
        <v>47.496249914169312</v>
      </c>
      <c r="E13" s="797">
        <v>2.5625</v>
      </c>
      <c r="F13" s="797">
        <v>0</v>
      </c>
      <c r="G13" s="797">
        <v>2.78125</v>
      </c>
      <c r="H13" s="797">
        <v>0</v>
      </c>
      <c r="I13" s="797"/>
      <c r="J13" s="797">
        <v>9.2975000143051165</v>
      </c>
      <c r="K13" s="797">
        <v>0</v>
      </c>
      <c r="L13" s="797">
        <v>6.25E-2</v>
      </c>
      <c r="M13" s="797">
        <v>0</v>
      </c>
      <c r="N13" s="798">
        <v>100</v>
      </c>
    </row>
    <row r="14" spans="2:14" x14ac:dyDescent="0.25">
      <c r="B14" s="799" t="s">
        <v>154</v>
      </c>
      <c r="C14" s="797">
        <v>95.858000183105474</v>
      </c>
      <c r="D14" s="797">
        <v>2.2220000028610229</v>
      </c>
      <c r="E14" s="797">
        <v>0.20000000000000004</v>
      </c>
      <c r="F14" s="797">
        <v>0</v>
      </c>
      <c r="G14" s="797">
        <v>0.36000000238418578</v>
      </c>
      <c r="H14" s="797">
        <v>0</v>
      </c>
      <c r="I14" s="797">
        <v>0.3</v>
      </c>
      <c r="J14" s="797"/>
      <c r="K14" s="797">
        <v>0</v>
      </c>
      <c r="L14" s="797">
        <v>1.0600000023841858</v>
      </c>
      <c r="M14" s="797">
        <v>0</v>
      </c>
      <c r="N14" s="798">
        <v>100</v>
      </c>
    </row>
    <row r="15" spans="2:14" x14ac:dyDescent="0.25">
      <c r="B15" s="799" t="s">
        <v>155</v>
      </c>
      <c r="C15" s="797">
        <v>58.333333333333329</v>
      </c>
      <c r="D15" s="797">
        <v>31.111111111111107</v>
      </c>
      <c r="E15" s="797">
        <v>0</v>
      </c>
      <c r="F15" s="797">
        <v>0</v>
      </c>
      <c r="G15" s="797">
        <v>3.76111110051473</v>
      </c>
      <c r="H15" s="797">
        <v>0</v>
      </c>
      <c r="I15" s="797"/>
      <c r="J15" s="797">
        <v>6.666666666666667</v>
      </c>
      <c r="K15" s="797">
        <v>0</v>
      </c>
      <c r="L15" s="797">
        <v>0.12777777512868246</v>
      </c>
      <c r="M15" s="797">
        <v>0</v>
      </c>
      <c r="N15" s="798">
        <v>100</v>
      </c>
    </row>
    <row r="16" spans="2:14" x14ac:dyDescent="0.25">
      <c r="B16" s="799" t="s">
        <v>156</v>
      </c>
      <c r="C16" s="797">
        <v>70</v>
      </c>
      <c r="D16" s="797">
        <v>0</v>
      </c>
      <c r="E16" s="797">
        <v>0</v>
      </c>
      <c r="F16" s="797">
        <v>0</v>
      </c>
      <c r="G16" s="797">
        <v>10</v>
      </c>
      <c r="H16" s="797">
        <v>0</v>
      </c>
      <c r="I16" s="797"/>
      <c r="J16" s="797">
        <v>20</v>
      </c>
      <c r="K16" s="797">
        <v>0</v>
      </c>
      <c r="L16" s="797">
        <v>0</v>
      </c>
      <c r="M16" s="797">
        <v>0</v>
      </c>
      <c r="N16" s="798">
        <v>100</v>
      </c>
    </row>
    <row r="17" spans="2:14" x14ac:dyDescent="0.25">
      <c r="B17" s="799" t="s">
        <v>157</v>
      </c>
      <c r="C17" s="797">
        <v>25</v>
      </c>
      <c r="D17" s="797">
        <v>75</v>
      </c>
      <c r="E17" s="797">
        <v>0</v>
      </c>
      <c r="F17" s="797">
        <v>0</v>
      </c>
      <c r="G17" s="797">
        <v>0</v>
      </c>
      <c r="H17" s="797">
        <v>0</v>
      </c>
      <c r="I17" s="797">
        <v>0</v>
      </c>
      <c r="J17" s="797"/>
      <c r="K17" s="797">
        <v>0</v>
      </c>
      <c r="L17" s="797">
        <v>0</v>
      </c>
      <c r="M17" s="797">
        <v>0</v>
      </c>
      <c r="N17" s="798">
        <v>100</v>
      </c>
    </row>
    <row r="18" spans="2:14" x14ac:dyDescent="0.25">
      <c r="B18" s="799" t="s">
        <v>158</v>
      </c>
      <c r="C18" s="797">
        <v>0</v>
      </c>
      <c r="D18" s="797">
        <v>100</v>
      </c>
      <c r="E18" s="797">
        <v>0</v>
      </c>
      <c r="F18" s="797">
        <v>0</v>
      </c>
      <c r="G18" s="797">
        <v>0</v>
      </c>
      <c r="H18" s="797">
        <v>0</v>
      </c>
      <c r="I18" s="797"/>
      <c r="J18" s="797">
        <v>0</v>
      </c>
      <c r="K18" s="797">
        <v>0</v>
      </c>
      <c r="L18" s="797">
        <v>0</v>
      </c>
      <c r="M18" s="797">
        <v>0</v>
      </c>
      <c r="N18" s="798">
        <v>100.00000000000001</v>
      </c>
    </row>
    <row r="19" spans="2:14" x14ac:dyDescent="0.25">
      <c r="B19" s="799" t="s">
        <v>159</v>
      </c>
      <c r="C19" s="797">
        <v>93.166666666666671</v>
      </c>
      <c r="D19" s="797">
        <v>4.7333333492279053</v>
      </c>
      <c r="E19" s="797">
        <v>0</v>
      </c>
      <c r="F19" s="797">
        <v>0</v>
      </c>
      <c r="G19" s="797">
        <v>0.86666667461395264</v>
      </c>
      <c r="H19" s="797">
        <v>0</v>
      </c>
      <c r="I19" s="797">
        <v>0</v>
      </c>
      <c r="J19" s="797"/>
      <c r="K19" s="797">
        <v>0</v>
      </c>
      <c r="L19" s="797">
        <v>1.2333333293596904</v>
      </c>
      <c r="M19" s="797">
        <v>0</v>
      </c>
      <c r="N19" s="798">
        <v>100</v>
      </c>
    </row>
    <row r="20" spans="2:14" x14ac:dyDescent="0.25">
      <c r="B20" s="799" t="s">
        <v>333</v>
      </c>
      <c r="C20" s="797">
        <v>54.362721988133011</v>
      </c>
      <c r="D20" s="797">
        <v>42.417981392996644</v>
      </c>
      <c r="E20" s="797">
        <v>0.58199999332427976</v>
      </c>
      <c r="F20" s="797">
        <v>0</v>
      </c>
      <c r="G20" s="797">
        <v>2.6372967009033483</v>
      </c>
      <c r="H20" s="797">
        <v>0</v>
      </c>
      <c r="I20" s="797"/>
      <c r="J20" s="797"/>
      <c r="K20" s="797">
        <v>0</v>
      </c>
      <c r="L20" s="797">
        <v>0</v>
      </c>
      <c r="M20" s="797">
        <v>0</v>
      </c>
      <c r="N20" s="798">
        <v>100</v>
      </c>
    </row>
    <row r="21" spans="2:14" x14ac:dyDescent="0.25">
      <c r="B21" s="799" t="s">
        <v>124</v>
      </c>
      <c r="C21" s="797">
        <v>75.300594177246111</v>
      </c>
      <c r="D21" s="797">
        <v>22.119603960514066</v>
      </c>
      <c r="E21" s="797">
        <v>0.15999999999999998</v>
      </c>
      <c r="F21" s="797">
        <v>0</v>
      </c>
      <c r="G21" s="797">
        <v>2.4198019802570343</v>
      </c>
      <c r="H21" s="797">
        <v>0</v>
      </c>
      <c r="I21" s="797"/>
      <c r="J21" s="797"/>
      <c r="K21" s="797">
        <v>0</v>
      </c>
      <c r="L21" s="797">
        <v>0</v>
      </c>
      <c r="M21" s="797">
        <v>0</v>
      </c>
      <c r="N21" s="798">
        <v>100.00000000000001</v>
      </c>
    </row>
    <row r="22" spans="2:14" x14ac:dyDescent="0.25">
      <c r="B22" s="799" t="s">
        <v>118</v>
      </c>
      <c r="C22" s="797">
        <v>75.811111450195312</v>
      </c>
      <c r="D22" s="797">
        <v>23.633333338631523</v>
      </c>
      <c r="E22" s="797">
        <v>0</v>
      </c>
      <c r="F22" s="797">
        <v>0</v>
      </c>
      <c r="G22" s="797">
        <v>0.55555555555555558</v>
      </c>
      <c r="H22" s="797">
        <v>0</v>
      </c>
      <c r="I22" s="797"/>
      <c r="J22" s="797"/>
      <c r="K22" s="797">
        <v>0</v>
      </c>
      <c r="L22" s="797">
        <v>0</v>
      </c>
      <c r="M22" s="797">
        <v>0</v>
      </c>
      <c r="N22" s="798">
        <v>99.999999999999972</v>
      </c>
    </row>
    <row r="23" spans="2:14" x14ac:dyDescent="0.25">
      <c r="B23" s="799" t="s">
        <v>163</v>
      </c>
      <c r="C23" s="797">
        <v>75</v>
      </c>
      <c r="D23" s="797">
        <v>24.5</v>
      </c>
      <c r="E23" s="797">
        <v>0</v>
      </c>
      <c r="F23" s="797">
        <v>0</v>
      </c>
      <c r="G23" s="797">
        <v>0.5</v>
      </c>
      <c r="H23" s="797">
        <v>0</v>
      </c>
      <c r="I23" s="797"/>
      <c r="J23" s="797"/>
      <c r="K23" s="797">
        <v>0</v>
      </c>
      <c r="L23" s="797">
        <v>0</v>
      </c>
      <c r="M23" s="797">
        <v>0</v>
      </c>
      <c r="N23" s="798">
        <v>100.00000000000001</v>
      </c>
    </row>
    <row r="24" spans="2:14" x14ac:dyDescent="0.25">
      <c r="B24" s="799" t="s">
        <v>164</v>
      </c>
      <c r="C24" s="797">
        <v>90</v>
      </c>
      <c r="D24" s="797">
        <v>8</v>
      </c>
      <c r="E24" s="797">
        <v>0</v>
      </c>
      <c r="F24" s="797">
        <v>0</v>
      </c>
      <c r="G24" s="797">
        <v>2</v>
      </c>
      <c r="H24" s="797">
        <v>0</v>
      </c>
      <c r="I24" s="797"/>
      <c r="J24" s="797"/>
      <c r="K24" s="797">
        <v>0</v>
      </c>
      <c r="L24" s="797">
        <v>0</v>
      </c>
      <c r="M24" s="797">
        <v>0</v>
      </c>
      <c r="N24" s="798">
        <v>100</v>
      </c>
    </row>
    <row r="25" spans="2:14" x14ac:dyDescent="0.25">
      <c r="B25" s="799" t="s">
        <v>165</v>
      </c>
      <c r="C25" s="797">
        <v>99</v>
      </c>
      <c r="D25" s="797">
        <v>1</v>
      </c>
      <c r="E25" s="797">
        <v>0</v>
      </c>
      <c r="F25" s="797">
        <v>0</v>
      </c>
      <c r="G25" s="797">
        <v>0</v>
      </c>
      <c r="H25" s="797">
        <v>0</v>
      </c>
      <c r="I25" s="797">
        <v>0</v>
      </c>
      <c r="J25" s="797"/>
      <c r="K25" s="797">
        <v>0</v>
      </c>
      <c r="L25" s="797">
        <v>0</v>
      </c>
      <c r="M25" s="797">
        <v>0</v>
      </c>
      <c r="N25" s="798">
        <v>100</v>
      </c>
    </row>
    <row r="26" spans="2:14" x14ac:dyDescent="0.25">
      <c r="B26" s="799" t="s">
        <v>166</v>
      </c>
      <c r="C26" s="797">
        <v>97.75</v>
      </c>
      <c r="D26" s="797">
        <v>2.25</v>
      </c>
      <c r="E26" s="797">
        <v>0</v>
      </c>
      <c r="F26" s="797">
        <v>0</v>
      </c>
      <c r="G26" s="797">
        <v>0</v>
      </c>
      <c r="H26" s="797">
        <v>0</v>
      </c>
      <c r="I26" s="797">
        <v>0</v>
      </c>
      <c r="J26" s="797"/>
      <c r="K26" s="797">
        <v>0</v>
      </c>
      <c r="L26" s="797">
        <v>0</v>
      </c>
      <c r="M26" s="797">
        <v>0</v>
      </c>
      <c r="N26" s="798">
        <v>100</v>
      </c>
    </row>
    <row r="27" spans="2:14" x14ac:dyDescent="0.25">
      <c r="B27" s="799" t="s">
        <v>119</v>
      </c>
      <c r="C27" s="797">
        <v>65.431250095367432</v>
      </c>
      <c r="D27" s="797">
        <v>31.15965902805328</v>
      </c>
      <c r="E27" s="797">
        <v>0</v>
      </c>
      <c r="F27" s="797">
        <v>0</v>
      </c>
      <c r="G27" s="797">
        <v>0</v>
      </c>
      <c r="H27" s="797">
        <v>2.8409090042114258</v>
      </c>
      <c r="I27" s="797">
        <v>0.56818181276321411</v>
      </c>
      <c r="J27" s="797">
        <v>0</v>
      </c>
      <c r="K27" s="797">
        <v>0</v>
      </c>
      <c r="L27" s="797">
        <v>0</v>
      </c>
      <c r="M27" s="797">
        <v>0</v>
      </c>
      <c r="N27" s="798">
        <v>100</v>
      </c>
    </row>
    <row r="28" spans="2:14" x14ac:dyDescent="0.25">
      <c r="B28" s="799" t="s">
        <v>120</v>
      </c>
      <c r="C28" s="797">
        <v>19.935555267333985</v>
      </c>
      <c r="D28" s="797">
        <v>67</v>
      </c>
      <c r="E28" s="797">
        <v>5</v>
      </c>
      <c r="F28" s="797">
        <v>0</v>
      </c>
      <c r="G28" s="797">
        <v>0</v>
      </c>
      <c r="H28" s="797">
        <v>0</v>
      </c>
      <c r="I28" s="797">
        <v>8.0644443511962898</v>
      </c>
      <c r="J28" s="797"/>
      <c r="K28" s="797">
        <v>0</v>
      </c>
      <c r="L28" s="797">
        <v>0</v>
      </c>
      <c r="M28" s="797">
        <v>0</v>
      </c>
      <c r="N28" s="798">
        <v>100</v>
      </c>
    </row>
    <row r="29" spans="2:14" ht="15.75" thickBot="1" x14ac:dyDescent="0.3">
      <c r="B29" s="800" t="s">
        <v>167</v>
      </c>
      <c r="C29" s="801">
        <v>0</v>
      </c>
      <c r="D29" s="801">
        <v>97.5</v>
      </c>
      <c r="E29" s="801">
        <v>0</v>
      </c>
      <c r="F29" s="801">
        <v>0</v>
      </c>
      <c r="G29" s="801">
        <v>0</v>
      </c>
      <c r="H29" s="801">
        <v>0</v>
      </c>
      <c r="I29" s="801">
        <v>2.5</v>
      </c>
      <c r="J29" s="801"/>
      <c r="K29" s="801">
        <v>0</v>
      </c>
      <c r="L29" s="801">
        <v>0</v>
      </c>
      <c r="M29" s="801">
        <v>0</v>
      </c>
      <c r="N29" s="802">
        <v>100</v>
      </c>
    </row>
    <row r="30" spans="2:14" x14ac:dyDescent="0.25">
      <c r="B30" s="20" t="s">
        <v>339</v>
      </c>
      <c r="C30" s="803"/>
      <c r="D30" s="803"/>
      <c r="E30" s="803"/>
      <c r="F30" s="803"/>
      <c r="G30" s="803"/>
      <c r="H30" s="803"/>
      <c r="I30" s="803"/>
      <c r="J30" s="803"/>
      <c r="K30" s="803"/>
      <c r="L30" s="803"/>
      <c r="M30" s="803"/>
      <c r="N30" s="803"/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S17" sqref="S17"/>
    </sheetView>
  </sheetViews>
  <sheetFormatPr defaultRowHeight="15" x14ac:dyDescent="0.25"/>
  <cols>
    <col min="2" max="2" width="27.28515625" customWidth="1"/>
  </cols>
  <sheetData>
    <row r="1" spans="2:14" ht="15.75" x14ac:dyDescent="0.25">
      <c r="B1" s="788" t="s">
        <v>407</v>
      </c>
    </row>
    <row r="3" spans="2:14" ht="54.75" thickBot="1" x14ac:dyDescent="0.3">
      <c r="B3" s="793"/>
      <c r="C3" s="453" t="s">
        <v>322</v>
      </c>
      <c r="D3" s="453" t="s">
        <v>324</v>
      </c>
      <c r="E3" s="453" t="s">
        <v>325</v>
      </c>
      <c r="F3" s="453" t="s">
        <v>326</v>
      </c>
      <c r="G3" s="453" t="s">
        <v>327</v>
      </c>
      <c r="H3" s="453" t="s">
        <v>328</v>
      </c>
      <c r="I3" s="453" t="s">
        <v>329</v>
      </c>
      <c r="J3" s="453" t="s">
        <v>330</v>
      </c>
      <c r="K3" s="453" t="s">
        <v>323</v>
      </c>
      <c r="L3" s="453" t="s">
        <v>331</v>
      </c>
      <c r="M3" s="453" t="s">
        <v>332</v>
      </c>
      <c r="N3" s="454" t="s">
        <v>62</v>
      </c>
    </row>
    <row r="4" spans="2:14" x14ac:dyDescent="0.25">
      <c r="B4" s="420" t="s">
        <v>168</v>
      </c>
      <c r="C4" s="806">
        <v>100</v>
      </c>
      <c r="D4" s="806">
        <v>0</v>
      </c>
      <c r="E4" s="806">
        <v>0</v>
      </c>
      <c r="F4" s="806">
        <v>0</v>
      </c>
      <c r="G4" s="806">
        <v>0</v>
      </c>
      <c r="H4" s="806">
        <v>0</v>
      </c>
      <c r="I4" s="806">
        <v>0</v>
      </c>
      <c r="J4" s="806"/>
      <c r="K4" s="806">
        <v>0</v>
      </c>
      <c r="L4" s="806">
        <v>0</v>
      </c>
      <c r="M4" s="806">
        <v>0</v>
      </c>
      <c r="N4" s="807">
        <v>99.998999999999995</v>
      </c>
    </row>
    <row r="5" spans="2:14" x14ac:dyDescent="0.25">
      <c r="B5" s="420" t="s">
        <v>202</v>
      </c>
      <c r="C5" s="806">
        <v>92.891754150390625</v>
      </c>
      <c r="D5" s="806">
        <v>3.5463917255401611</v>
      </c>
      <c r="E5" s="806">
        <v>0</v>
      </c>
      <c r="F5" s="806">
        <v>0</v>
      </c>
      <c r="G5" s="806">
        <v>3.0618555545806885</v>
      </c>
      <c r="H5" s="806">
        <v>0</v>
      </c>
      <c r="I5" s="806">
        <v>0</v>
      </c>
      <c r="J5" s="806"/>
      <c r="K5" s="806">
        <v>0</v>
      </c>
      <c r="L5" s="806">
        <v>0.5</v>
      </c>
      <c r="M5" s="806">
        <v>0</v>
      </c>
      <c r="N5" s="807">
        <v>99.998999999999995</v>
      </c>
    </row>
    <row r="6" spans="2:14" x14ac:dyDescent="0.25">
      <c r="B6" s="420" t="s">
        <v>204</v>
      </c>
      <c r="C6" s="806">
        <v>99.5</v>
      </c>
      <c r="D6" s="806">
        <v>0.5</v>
      </c>
      <c r="E6" s="806">
        <v>0</v>
      </c>
      <c r="F6" s="806">
        <v>0</v>
      </c>
      <c r="G6" s="806">
        <v>0</v>
      </c>
      <c r="H6" s="806">
        <v>0</v>
      </c>
      <c r="I6" s="806">
        <v>0</v>
      </c>
      <c r="J6" s="806"/>
      <c r="K6" s="806">
        <v>0</v>
      </c>
      <c r="L6" s="806">
        <v>0</v>
      </c>
      <c r="M6" s="806">
        <v>0</v>
      </c>
      <c r="N6" s="807">
        <v>99.998999999999995</v>
      </c>
    </row>
    <row r="7" spans="2:14" x14ac:dyDescent="0.25">
      <c r="B7" s="420" t="s">
        <v>205</v>
      </c>
      <c r="C7" s="806">
        <v>28</v>
      </c>
      <c r="D7" s="806">
        <v>71.400000000000006</v>
      </c>
      <c r="E7" s="806">
        <v>0</v>
      </c>
      <c r="F7" s="806">
        <v>0</v>
      </c>
      <c r="G7" s="806">
        <v>0.6</v>
      </c>
      <c r="H7" s="806">
        <v>0</v>
      </c>
      <c r="I7" s="806"/>
      <c r="J7" s="806">
        <v>0</v>
      </c>
      <c r="K7" s="806">
        <v>0</v>
      </c>
      <c r="L7" s="806">
        <v>0</v>
      </c>
      <c r="M7" s="806">
        <v>0</v>
      </c>
      <c r="N7" s="807">
        <v>99.998999999999995</v>
      </c>
    </row>
    <row r="8" spans="2:14" x14ac:dyDescent="0.25">
      <c r="B8" s="420" t="s">
        <v>206</v>
      </c>
      <c r="C8" s="806">
        <v>100</v>
      </c>
      <c r="D8" s="806">
        <v>0</v>
      </c>
      <c r="E8" s="806">
        <v>0</v>
      </c>
      <c r="F8" s="806">
        <v>0</v>
      </c>
      <c r="G8" s="806">
        <v>0</v>
      </c>
      <c r="H8" s="806">
        <v>0</v>
      </c>
      <c r="I8" s="806"/>
      <c r="J8" s="806">
        <v>0</v>
      </c>
      <c r="K8" s="806">
        <v>0</v>
      </c>
      <c r="L8" s="806">
        <v>0</v>
      </c>
      <c r="M8" s="806">
        <v>0</v>
      </c>
      <c r="N8" s="807">
        <v>99.998999999999995</v>
      </c>
    </row>
    <row r="9" spans="2:14" x14ac:dyDescent="0.25">
      <c r="B9" s="420" t="s">
        <v>177</v>
      </c>
      <c r="C9" s="806">
        <v>70.75</v>
      </c>
      <c r="D9" s="806">
        <v>26</v>
      </c>
      <c r="E9" s="806">
        <v>0</v>
      </c>
      <c r="F9" s="806">
        <v>0</v>
      </c>
      <c r="G9" s="806">
        <v>3.125</v>
      </c>
      <c r="H9" s="806">
        <v>0</v>
      </c>
      <c r="I9" s="806"/>
      <c r="J9" s="806"/>
      <c r="K9" s="806">
        <v>0</v>
      </c>
      <c r="L9" s="806">
        <v>0.125</v>
      </c>
      <c r="M9" s="806">
        <v>0</v>
      </c>
      <c r="N9" s="807">
        <v>99.998999999999995</v>
      </c>
    </row>
    <row r="10" spans="2:14" x14ac:dyDescent="0.25">
      <c r="B10" s="420" t="s">
        <v>335</v>
      </c>
      <c r="C10" s="806">
        <v>80</v>
      </c>
      <c r="D10" s="806">
        <v>0</v>
      </c>
      <c r="E10" s="806">
        <v>0</v>
      </c>
      <c r="F10" s="806">
        <v>0</v>
      </c>
      <c r="G10" s="806">
        <v>20</v>
      </c>
      <c r="H10" s="806">
        <v>0</v>
      </c>
      <c r="I10" s="806"/>
      <c r="J10" s="806"/>
      <c r="K10" s="806">
        <v>0</v>
      </c>
      <c r="L10" s="806">
        <v>0</v>
      </c>
      <c r="M10" s="806">
        <v>0</v>
      </c>
      <c r="N10" s="807">
        <v>99.998999999999995</v>
      </c>
    </row>
    <row r="11" spans="2:14" x14ac:dyDescent="0.25">
      <c r="B11" s="420" t="s">
        <v>178</v>
      </c>
      <c r="C11" s="806">
        <v>100</v>
      </c>
      <c r="D11" s="806">
        <v>0</v>
      </c>
      <c r="E11" s="806">
        <v>0</v>
      </c>
      <c r="F11" s="806">
        <v>0</v>
      </c>
      <c r="G11" s="806">
        <v>0</v>
      </c>
      <c r="H11" s="806">
        <v>0</v>
      </c>
      <c r="I11" s="806"/>
      <c r="J11" s="806"/>
      <c r="K11" s="806">
        <v>0</v>
      </c>
      <c r="L11" s="806">
        <v>0</v>
      </c>
      <c r="M11" s="806">
        <v>0</v>
      </c>
      <c r="N11" s="807">
        <v>99.998999999999995</v>
      </c>
    </row>
    <row r="12" spans="2:14" x14ac:dyDescent="0.25">
      <c r="B12" s="420" t="s">
        <v>179</v>
      </c>
      <c r="C12" s="806">
        <v>0</v>
      </c>
      <c r="D12" s="806"/>
      <c r="E12" s="806">
        <v>0</v>
      </c>
      <c r="F12" s="806">
        <v>0</v>
      </c>
      <c r="G12" s="806">
        <v>0</v>
      </c>
      <c r="H12" s="806">
        <v>0</v>
      </c>
      <c r="I12" s="806">
        <v>0</v>
      </c>
      <c r="J12" s="806">
        <v>0</v>
      </c>
      <c r="K12" s="806">
        <v>0</v>
      </c>
      <c r="L12" s="806">
        <v>0</v>
      </c>
      <c r="M12" s="806">
        <v>100</v>
      </c>
      <c r="N12" s="807">
        <v>99.998999999999995</v>
      </c>
    </row>
    <row r="13" spans="2:14" x14ac:dyDescent="0.25">
      <c r="B13" s="420" t="s">
        <v>181</v>
      </c>
      <c r="C13" s="806">
        <v>1.4204166730244954</v>
      </c>
      <c r="D13" s="806">
        <v>0</v>
      </c>
      <c r="E13" s="806">
        <v>0</v>
      </c>
      <c r="F13" s="806">
        <v>0</v>
      </c>
      <c r="G13" s="806">
        <v>0</v>
      </c>
      <c r="H13" s="806">
        <v>0</v>
      </c>
      <c r="I13" s="806">
        <v>4.166666666666667</v>
      </c>
      <c r="J13" s="806">
        <v>92.967500011126219</v>
      </c>
      <c r="K13" s="806">
        <v>1.4454166094462084</v>
      </c>
      <c r="L13" s="806">
        <v>0</v>
      </c>
      <c r="M13" s="806">
        <v>0</v>
      </c>
      <c r="N13" s="807">
        <v>99.998999999999995</v>
      </c>
    </row>
    <row r="14" spans="2:14" x14ac:dyDescent="0.25">
      <c r="B14" s="420" t="s">
        <v>182</v>
      </c>
      <c r="C14" s="806">
        <v>100</v>
      </c>
      <c r="D14" s="806">
        <v>0</v>
      </c>
      <c r="E14" s="806">
        <v>0</v>
      </c>
      <c r="F14" s="806">
        <v>0</v>
      </c>
      <c r="G14" s="806">
        <v>0</v>
      </c>
      <c r="H14" s="806">
        <v>0</v>
      </c>
      <c r="I14" s="806">
        <v>0</v>
      </c>
      <c r="J14" s="806"/>
      <c r="K14" s="806">
        <v>0</v>
      </c>
      <c r="L14" s="806">
        <v>0</v>
      </c>
      <c r="M14" s="806">
        <v>0</v>
      </c>
      <c r="N14" s="807">
        <v>99.998999999999995</v>
      </c>
    </row>
    <row r="15" spans="2:14" x14ac:dyDescent="0.25">
      <c r="B15" s="420" t="s">
        <v>185</v>
      </c>
      <c r="C15" s="806">
        <v>100</v>
      </c>
      <c r="D15" s="806">
        <v>0</v>
      </c>
      <c r="E15" s="806">
        <v>0</v>
      </c>
      <c r="F15" s="806">
        <v>0</v>
      </c>
      <c r="G15" s="806">
        <v>0</v>
      </c>
      <c r="H15" s="806">
        <v>0</v>
      </c>
      <c r="I15" s="806">
        <v>0</v>
      </c>
      <c r="J15" s="806"/>
      <c r="K15" s="806">
        <v>0</v>
      </c>
      <c r="L15" s="806">
        <v>0</v>
      </c>
      <c r="M15" s="806">
        <v>0</v>
      </c>
      <c r="N15" s="807">
        <v>99.998999999999995</v>
      </c>
    </row>
    <row r="16" spans="2:14" x14ac:dyDescent="0.25">
      <c r="B16" s="420" t="s">
        <v>186</v>
      </c>
      <c r="C16" s="806">
        <v>35</v>
      </c>
      <c r="D16" s="806">
        <v>55</v>
      </c>
      <c r="E16" s="806">
        <v>0</v>
      </c>
      <c r="F16" s="806">
        <v>0</v>
      </c>
      <c r="G16" s="806">
        <v>10</v>
      </c>
      <c r="H16" s="806">
        <v>0</v>
      </c>
      <c r="I16" s="806"/>
      <c r="J16" s="806"/>
      <c r="K16" s="806">
        <v>0</v>
      </c>
      <c r="L16" s="806">
        <v>0</v>
      </c>
      <c r="M16" s="806">
        <v>0</v>
      </c>
      <c r="N16" s="807">
        <v>99.998999999999995</v>
      </c>
    </row>
    <row r="17" spans="2:14" x14ac:dyDescent="0.25">
      <c r="B17" s="420" t="s">
        <v>187</v>
      </c>
      <c r="C17" s="806">
        <v>50</v>
      </c>
      <c r="D17" s="806">
        <v>50</v>
      </c>
      <c r="E17" s="806">
        <v>0</v>
      </c>
      <c r="F17" s="806">
        <v>0</v>
      </c>
      <c r="G17" s="806">
        <v>0</v>
      </c>
      <c r="H17" s="806">
        <v>0</v>
      </c>
      <c r="I17" s="806"/>
      <c r="J17" s="806"/>
      <c r="K17" s="806">
        <v>0</v>
      </c>
      <c r="L17" s="806">
        <v>0</v>
      </c>
      <c r="M17" s="806">
        <v>0</v>
      </c>
      <c r="N17" s="807">
        <v>99.998999999999995</v>
      </c>
    </row>
    <row r="18" spans="2:14" x14ac:dyDescent="0.25">
      <c r="B18" s="420" t="s">
        <v>188</v>
      </c>
      <c r="C18" s="806">
        <v>47.25</v>
      </c>
      <c r="D18" s="806">
        <v>52.75</v>
      </c>
      <c r="E18" s="806">
        <v>0</v>
      </c>
      <c r="F18" s="806">
        <v>0</v>
      </c>
      <c r="G18" s="806">
        <v>0</v>
      </c>
      <c r="H18" s="806">
        <v>0</v>
      </c>
      <c r="I18" s="806"/>
      <c r="J18" s="806"/>
      <c r="K18" s="806">
        <v>0</v>
      </c>
      <c r="L18" s="806">
        <v>0</v>
      </c>
      <c r="M18" s="806">
        <v>0</v>
      </c>
      <c r="N18" s="807">
        <v>99.998999999999995</v>
      </c>
    </row>
    <row r="19" spans="2:14" x14ac:dyDescent="0.25">
      <c r="B19" s="420" t="s">
        <v>189</v>
      </c>
      <c r="C19" s="806">
        <v>91.699996948242187</v>
      </c>
      <c r="D19" s="806">
        <v>8.3000001907348633</v>
      </c>
      <c r="E19" s="806">
        <v>0</v>
      </c>
      <c r="F19" s="806">
        <v>0</v>
      </c>
      <c r="G19" s="806">
        <v>0</v>
      </c>
      <c r="H19" s="806">
        <v>0</v>
      </c>
      <c r="I19" s="806"/>
      <c r="J19" s="806"/>
      <c r="K19" s="806">
        <v>0</v>
      </c>
      <c r="L19" s="806">
        <v>0</v>
      </c>
      <c r="M19" s="806">
        <v>0</v>
      </c>
      <c r="N19" s="807">
        <v>99.998999999999995</v>
      </c>
    </row>
    <row r="20" spans="2:14" x14ac:dyDescent="0.25">
      <c r="B20" s="420" t="s">
        <v>192</v>
      </c>
      <c r="C20" s="806">
        <v>0</v>
      </c>
      <c r="D20" s="806"/>
      <c r="E20" s="806">
        <v>0</v>
      </c>
      <c r="F20" s="806">
        <v>0</v>
      </c>
      <c r="G20" s="806">
        <v>0</v>
      </c>
      <c r="H20" s="806">
        <v>0</v>
      </c>
      <c r="I20" s="806"/>
      <c r="J20" s="806">
        <v>100</v>
      </c>
      <c r="K20" s="806">
        <v>0</v>
      </c>
      <c r="L20" s="806">
        <v>0</v>
      </c>
      <c r="M20" s="806">
        <v>0</v>
      </c>
      <c r="N20" s="807">
        <v>99.998999999999995</v>
      </c>
    </row>
    <row r="21" spans="2:14" x14ac:dyDescent="0.25">
      <c r="B21" s="420" t="s">
        <v>369</v>
      </c>
      <c r="C21" s="806">
        <v>85</v>
      </c>
      <c r="D21" s="806">
        <v>12.5</v>
      </c>
      <c r="E21" s="806">
        <v>0</v>
      </c>
      <c r="F21" s="806">
        <v>0</v>
      </c>
      <c r="G21" s="806">
        <v>1</v>
      </c>
      <c r="H21" s="806">
        <v>0</v>
      </c>
      <c r="I21" s="806">
        <v>0</v>
      </c>
      <c r="J21" s="806"/>
      <c r="K21" s="806">
        <v>0</v>
      </c>
      <c r="L21" s="806">
        <v>1.5</v>
      </c>
      <c r="M21" s="806">
        <v>0</v>
      </c>
      <c r="N21" s="807">
        <v>99.998999999999995</v>
      </c>
    </row>
    <row r="22" spans="2:14" x14ac:dyDescent="0.25">
      <c r="B22" s="420" t="s">
        <v>197</v>
      </c>
      <c r="C22" s="806">
        <v>95</v>
      </c>
      <c r="D22" s="806">
        <v>2</v>
      </c>
      <c r="E22" s="806">
        <v>0</v>
      </c>
      <c r="F22" s="806">
        <v>0</v>
      </c>
      <c r="G22" s="806">
        <v>0</v>
      </c>
      <c r="H22" s="806">
        <v>0</v>
      </c>
      <c r="I22" s="806"/>
      <c r="J22" s="806"/>
      <c r="K22" s="806">
        <v>0</v>
      </c>
      <c r="L22" s="806">
        <v>3</v>
      </c>
      <c r="M22" s="806">
        <v>0</v>
      </c>
      <c r="N22" s="807">
        <v>99.998999999999995</v>
      </c>
    </row>
    <row r="23" spans="2:14" x14ac:dyDescent="0.25">
      <c r="B23" s="420" t="s">
        <v>153</v>
      </c>
      <c r="C23" s="806">
        <v>0</v>
      </c>
      <c r="D23" s="806">
        <v>100</v>
      </c>
      <c r="E23" s="806">
        <v>0</v>
      </c>
      <c r="F23" s="806">
        <v>0</v>
      </c>
      <c r="G23" s="806">
        <v>0</v>
      </c>
      <c r="H23" s="806">
        <v>0</v>
      </c>
      <c r="I23" s="806">
        <v>0</v>
      </c>
      <c r="J23" s="806">
        <v>0</v>
      </c>
      <c r="K23" s="806">
        <v>0</v>
      </c>
      <c r="L23" s="806">
        <v>0</v>
      </c>
      <c r="M23" s="806">
        <v>0</v>
      </c>
      <c r="N23" s="807">
        <v>99.998999999999995</v>
      </c>
    </row>
    <row r="24" spans="2:14" x14ac:dyDescent="0.25">
      <c r="B24" s="420" t="s">
        <v>160</v>
      </c>
      <c r="C24" s="806">
        <v>50</v>
      </c>
      <c r="D24" s="806">
        <v>50</v>
      </c>
      <c r="E24" s="806">
        <v>0</v>
      </c>
      <c r="F24" s="806">
        <v>0</v>
      </c>
      <c r="G24" s="806">
        <v>0</v>
      </c>
      <c r="H24" s="806">
        <v>0</v>
      </c>
      <c r="I24" s="806">
        <v>0</v>
      </c>
      <c r="J24" s="806">
        <v>0</v>
      </c>
      <c r="K24" s="806">
        <v>0</v>
      </c>
      <c r="L24" s="806">
        <v>0</v>
      </c>
      <c r="M24" s="806">
        <v>0</v>
      </c>
      <c r="N24" s="807">
        <v>99.998999999999995</v>
      </c>
    </row>
    <row r="25" spans="2:14" x14ac:dyDescent="0.25">
      <c r="B25" s="420" t="s">
        <v>170</v>
      </c>
      <c r="C25" s="806">
        <v>57.5</v>
      </c>
      <c r="D25" s="806">
        <v>15</v>
      </c>
      <c r="E25" s="806">
        <v>0</v>
      </c>
      <c r="F25" s="806">
        <v>0</v>
      </c>
      <c r="G25" s="806">
        <v>0</v>
      </c>
      <c r="H25" s="806">
        <v>0</v>
      </c>
      <c r="I25" s="806">
        <v>0</v>
      </c>
      <c r="J25" s="806">
        <v>0</v>
      </c>
      <c r="K25" s="806">
        <v>0</v>
      </c>
      <c r="L25" s="806">
        <v>2.5</v>
      </c>
      <c r="M25" s="806">
        <v>25</v>
      </c>
      <c r="N25" s="807">
        <v>99.998999999999995</v>
      </c>
    </row>
    <row r="26" spans="2:14" x14ac:dyDescent="0.25">
      <c r="B26" s="420" t="s">
        <v>171</v>
      </c>
      <c r="C26" s="806">
        <v>0</v>
      </c>
      <c r="D26" s="806">
        <v>0</v>
      </c>
      <c r="E26" s="806">
        <v>0</v>
      </c>
      <c r="F26" s="806">
        <v>0</v>
      </c>
      <c r="G26" s="806">
        <v>0</v>
      </c>
      <c r="H26" s="806">
        <v>0</v>
      </c>
      <c r="I26" s="806">
        <v>0</v>
      </c>
      <c r="J26" s="806">
        <v>0</v>
      </c>
      <c r="K26" s="806">
        <v>0</v>
      </c>
      <c r="L26" s="806">
        <v>0</v>
      </c>
      <c r="M26" s="806">
        <v>100</v>
      </c>
      <c r="N26" s="807">
        <v>99.998999999999995</v>
      </c>
    </row>
    <row r="27" spans="2:14" x14ac:dyDescent="0.25">
      <c r="B27" s="421" t="s">
        <v>203</v>
      </c>
      <c r="C27" s="808">
        <v>100</v>
      </c>
      <c r="D27" s="808">
        <v>0</v>
      </c>
      <c r="E27" s="808">
        <v>0</v>
      </c>
      <c r="F27" s="808">
        <v>0</v>
      </c>
      <c r="G27" s="808">
        <v>0</v>
      </c>
      <c r="H27" s="808">
        <v>0</v>
      </c>
      <c r="I27" s="808">
        <v>0</v>
      </c>
      <c r="J27" s="808">
        <v>0</v>
      </c>
      <c r="K27" s="808">
        <v>0</v>
      </c>
      <c r="L27" s="808">
        <v>0</v>
      </c>
      <c r="M27" s="808">
        <v>0</v>
      </c>
      <c r="N27" s="809">
        <v>99.998999999999995</v>
      </c>
    </row>
    <row r="28" spans="2:14" x14ac:dyDescent="0.25">
      <c r="B28" s="51" t="s">
        <v>339</v>
      </c>
      <c r="C28" s="804"/>
      <c r="D28" s="804"/>
      <c r="E28" s="804"/>
      <c r="F28" s="804"/>
      <c r="G28" s="804"/>
      <c r="H28" s="804"/>
      <c r="I28" s="804"/>
      <c r="J28" s="804"/>
      <c r="K28" s="804"/>
      <c r="L28" s="804"/>
      <c r="M28" s="804"/>
      <c r="N28" s="804"/>
    </row>
    <row r="29" spans="2:14" x14ac:dyDescent="0.25">
      <c r="B29" s="805"/>
      <c r="C29" s="805"/>
      <c r="D29" s="805"/>
      <c r="E29" s="805"/>
      <c r="F29" s="805"/>
      <c r="G29" s="805"/>
      <c r="H29" s="805"/>
      <c r="I29" s="805"/>
      <c r="J29" s="805"/>
      <c r="K29" s="805"/>
      <c r="L29" s="805"/>
      <c r="M29" s="805"/>
      <c r="N29" s="80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B1" sqref="B1"/>
    </sheetView>
  </sheetViews>
  <sheetFormatPr defaultRowHeight="15" x14ac:dyDescent="0.25"/>
  <sheetData>
    <row r="1" spans="2:7" ht="15.75" x14ac:dyDescent="0.25">
      <c r="B1" s="145" t="s">
        <v>85</v>
      </c>
    </row>
    <row r="3" spans="2:7" ht="15.75" thickBot="1" x14ac:dyDescent="0.3">
      <c r="B3" s="91"/>
      <c r="C3" s="1233" t="s">
        <v>60</v>
      </c>
      <c r="D3" s="1233"/>
      <c r="E3" s="1233"/>
      <c r="F3" s="1233"/>
      <c r="G3" s="1234"/>
    </row>
    <row r="4" spans="2:7" ht="15.75" thickBot="1" x14ac:dyDescent="0.3">
      <c r="B4" s="111" t="s">
        <v>61</v>
      </c>
      <c r="C4" s="92" t="s">
        <v>79</v>
      </c>
      <c r="D4" s="92" t="s">
        <v>80</v>
      </c>
      <c r="E4" s="92" t="s">
        <v>81</v>
      </c>
      <c r="F4" s="92" t="s">
        <v>82</v>
      </c>
      <c r="G4" s="112" t="s">
        <v>83</v>
      </c>
    </row>
    <row r="5" spans="2:7" x14ac:dyDescent="0.25">
      <c r="B5" s="94">
        <v>1.1000000000000001</v>
      </c>
      <c r="C5" s="95">
        <v>5.8196357174589073</v>
      </c>
      <c r="D5" s="95">
        <v>26.121723678365171</v>
      </c>
      <c r="E5" s="95">
        <v>27.232341181697024</v>
      </c>
      <c r="F5" s="95">
        <v>18.302976454908929</v>
      </c>
      <c r="G5" s="113">
        <v>22.523322967569971</v>
      </c>
    </row>
    <row r="6" spans="2:7" x14ac:dyDescent="0.25">
      <c r="B6" s="94">
        <v>1.2</v>
      </c>
      <c r="C6" s="95">
        <v>5.81039755351682</v>
      </c>
      <c r="D6" s="95">
        <v>29.969418960244649</v>
      </c>
      <c r="E6" s="95">
        <v>30.581039755351679</v>
      </c>
      <c r="F6" s="95">
        <v>14.678899082568808</v>
      </c>
      <c r="G6" s="113">
        <v>18.960244648318042</v>
      </c>
    </row>
    <row r="7" spans="2:7" x14ac:dyDescent="0.25">
      <c r="B7" s="94">
        <v>2.1</v>
      </c>
      <c r="C7" s="95">
        <v>3.1707317073170733</v>
      </c>
      <c r="D7" s="95">
        <v>22.926829268292686</v>
      </c>
      <c r="E7" s="95">
        <v>27.31707317073171</v>
      </c>
      <c r="F7" s="95">
        <v>20.975609756097562</v>
      </c>
      <c r="G7" s="113">
        <v>25.609756097560975</v>
      </c>
    </row>
    <row r="8" spans="2:7" x14ac:dyDescent="0.25">
      <c r="B8" s="94">
        <v>2.2000000000000002</v>
      </c>
      <c r="C8" s="95">
        <v>5.4216867469879517</v>
      </c>
      <c r="D8" s="95">
        <v>26.807228915662652</v>
      </c>
      <c r="E8" s="95">
        <v>29.216867469879521</v>
      </c>
      <c r="F8" s="95">
        <v>19.879518072289155</v>
      </c>
      <c r="G8" s="113">
        <v>18.674698795180721</v>
      </c>
    </row>
    <row r="9" spans="2:7" x14ac:dyDescent="0.25">
      <c r="B9" s="97" t="s">
        <v>13</v>
      </c>
      <c r="C9" s="95">
        <v>4.4843049327354256</v>
      </c>
      <c r="D9" s="95">
        <v>24.215246636771301</v>
      </c>
      <c r="E9" s="95">
        <v>26.457399103139011</v>
      </c>
      <c r="F9" s="95">
        <v>26.00896860986547</v>
      </c>
      <c r="G9" s="113">
        <v>18.834080717488789</v>
      </c>
    </row>
    <row r="10" spans="2:7" x14ac:dyDescent="0.25">
      <c r="B10" s="98" t="s">
        <v>65</v>
      </c>
      <c r="C10" s="99">
        <v>5.3909116567880329</v>
      </c>
      <c r="D10" s="99">
        <v>26.051368896415468</v>
      </c>
      <c r="E10" s="99">
        <v>27.688399661303979</v>
      </c>
      <c r="F10" s="99">
        <v>18.910527801298336</v>
      </c>
      <c r="G10" s="114">
        <v>21.958791984194185</v>
      </c>
    </row>
    <row r="11" spans="2:7" x14ac:dyDescent="0.25">
      <c r="B11" s="51" t="s">
        <v>71</v>
      </c>
      <c r="C11" s="51"/>
      <c r="D11" s="51"/>
      <c r="E11" s="51"/>
      <c r="F11" s="51"/>
      <c r="G11" s="51"/>
    </row>
  </sheetData>
  <mergeCells count="1">
    <mergeCell ref="C3:G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B1" sqref="B1"/>
    </sheetView>
  </sheetViews>
  <sheetFormatPr defaultRowHeight="15" x14ac:dyDescent="0.25"/>
  <cols>
    <col min="2" max="2" width="19" customWidth="1"/>
  </cols>
  <sheetData>
    <row r="1" spans="2:5" ht="15.75" x14ac:dyDescent="0.25">
      <c r="B1" s="693" t="s">
        <v>409</v>
      </c>
    </row>
    <row r="3" spans="2:5" ht="15.75" thickBot="1" x14ac:dyDescent="0.3">
      <c r="B3" s="1230" t="s">
        <v>60</v>
      </c>
      <c r="C3" s="166" t="s">
        <v>61</v>
      </c>
      <c r="D3" s="1233" t="s">
        <v>62</v>
      </c>
      <c r="E3" s="1234"/>
    </row>
    <row r="4" spans="2:5" ht="15.75" thickBot="1" x14ac:dyDescent="0.3">
      <c r="B4" s="1231"/>
      <c r="C4" s="36"/>
      <c r="D4" s="810" t="s">
        <v>63</v>
      </c>
      <c r="E4" s="38" t="s">
        <v>64</v>
      </c>
    </row>
    <row r="5" spans="2:5" x14ac:dyDescent="0.25">
      <c r="B5" s="1231"/>
      <c r="C5" s="811">
        <v>1.2</v>
      </c>
      <c r="D5" s="129">
        <v>387</v>
      </c>
      <c r="E5" s="812">
        <v>40.186915887850468</v>
      </c>
    </row>
    <row r="6" spans="2:5" x14ac:dyDescent="0.25">
      <c r="B6" s="1231"/>
      <c r="C6" s="811">
        <v>2.1</v>
      </c>
      <c r="D6" s="129">
        <v>415</v>
      </c>
      <c r="E6" s="812">
        <v>43.0944963655244</v>
      </c>
    </row>
    <row r="7" spans="2:5" x14ac:dyDescent="0.25">
      <c r="B7" s="1231"/>
      <c r="C7" s="811">
        <v>2.2000000000000002</v>
      </c>
      <c r="D7" s="129">
        <v>161</v>
      </c>
      <c r="E7" s="812">
        <v>16.718587746625129</v>
      </c>
    </row>
    <row r="8" spans="2:5" x14ac:dyDescent="0.25">
      <c r="B8" s="1232"/>
      <c r="C8" s="813" t="s">
        <v>65</v>
      </c>
      <c r="D8" s="813">
        <v>963</v>
      </c>
      <c r="E8" s="814">
        <v>100</v>
      </c>
    </row>
    <row r="9" spans="2:5" x14ac:dyDescent="0.25">
      <c r="B9" s="51" t="s">
        <v>408</v>
      </c>
      <c r="C9" s="29"/>
      <c r="D9" s="51"/>
      <c r="E9" s="51"/>
    </row>
  </sheetData>
  <mergeCells count="2">
    <mergeCell ref="B3:B8"/>
    <mergeCell ref="D3:E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B1" sqref="B1"/>
    </sheetView>
  </sheetViews>
  <sheetFormatPr defaultRowHeight="15" x14ac:dyDescent="0.25"/>
  <cols>
    <col min="2" max="2" width="15" customWidth="1"/>
  </cols>
  <sheetData>
    <row r="1" spans="2:9" ht="15.75" x14ac:dyDescent="0.25">
      <c r="B1" s="693" t="s">
        <v>412</v>
      </c>
    </row>
    <row r="3" spans="2:9" x14ac:dyDescent="0.25">
      <c r="B3" s="1284" t="s">
        <v>60</v>
      </c>
      <c r="C3" s="91" t="s">
        <v>61</v>
      </c>
      <c r="D3" s="1233" t="s">
        <v>69</v>
      </c>
      <c r="E3" s="1233"/>
      <c r="F3" s="1233" t="s">
        <v>70</v>
      </c>
      <c r="G3" s="1233"/>
      <c r="H3" s="1233" t="s">
        <v>62</v>
      </c>
      <c r="I3" s="1234"/>
    </row>
    <row r="4" spans="2:9" ht="15.75" thickBot="1" x14ac:dyDescent="0.3">
      <c r="B4" s="1285"/>
      <c r="C4" s="204"/>
      <c r="D4" s="815" t="s">
        <v>63</v>
      </c>
      <c r="E4" s="815" t="s">
        <v>64</v>
      </c>
      <c r="F4" s="815" t="s">
        <v>63</v>
      </c>
      <c r="G4" s="815" t="s">
        <v>64</v>
      </c>
      <c r="H4" s="815" t="s">
        <v>63</v>
      </c>
      <c r="I4" s="816" t="s">
        <v>64</v>
      </c>
    </row>
    <row r="5" spans="2:9" ht="15.75" thickTop="1" x14ac:dyDescent="0.25">
      <c r="B5" s="1285"/>
      <c r="C5" s="817" t="s">
        <v>410</v>
      </c>
      <c r="D5" s="818">
        <v>386</v>
      </c>
      <c r="E5" s="819">
        <v>99.741602067183464</v>
      </c>
      <c r="F5" s="818">
        <v>1</v>
      </c>
      <c r="G5" s="820">
        <v>0.2583979328165375</v>
      </c>
      <c r="H5" s="818">
        <v>387</v>
      </c>
      <c r="I5" s="821">
        <v>100</v>
      </c>
    </row>
    <row r="6" spans="2:9" x14ac:dyDescent="0.25">
      <c r="B6" s="1285"/>
      <c r="C6" s="822" t="s">
        <v>253</v>
      </c>
      <c r="D6" s="823">
        <v>407</v>
      </c>
      <c r="E6" s="824">
        <v>98.072289156626496</v>
      </c>
      <c r="F6" s="823">
        <v>8</v>
      </c>
      <c r="G6" s="824">
        <v>1.9277108433734942</v>
      </c>
      <c r="H6" s="823">
        <v>415</v>
      </c>
      <c r="I6" s="825">
        <v>100</v>
      </c>
    </row>
    <row r="7" spans="2:9" x14ac:dyDescent="0.25">
      <c r="B7" s="1285"/>
      <c r="C7" s="822" t="s">
        <v>255</v>
      </c>
      <c r="D7" s="823">
        <v>160</v>
      </c>
      <c r="E7" s="824">
        <v>99.378881987577643</v>
      </c>
      <c r="F7" s="823">
        <v>1</v>
      </c>
      <c r="G7" s="824">
        <v>0.6211180124223602</v>
      </c>
      <c r="H7" s="823">
        <v>161</v>
      </c>
      <c r="I7" s="825">
        <v>100</v>
      </c>
    </row>
    <row r="8" spans="2:9" ht="24" x14ac:dyDescent="0.25">
      <c r="B8" s="1286"/>
      <c r="C8" s="826" t="s">
        <v>65</v>
      </c>
      <c r="D8" s="827">
        <v>953</v>
      </c>
      <c r="E8" s="828">
        <v>98.961578400830746</v>
      </c>
      <c r="F8" s="827">
        <v>10</v>
      </c>
      <c r="G8" s="829">
        <v>1.0384215991692627</v>
      </c>
      <c r="H8" s="827">
        <v>963</v>
      </c>
      <c r="I8" s="830">
        <v>100</v>
      </c>
    </row>
    <row r="9" spans="2:9" x14ac:dyDescent="0.25">
      <c r="B9" s="51" t="s">
        <v>411</v>
      </c>
      <c r="C9" s="206"/>
      <c r="D9" s="51"/>
      <c r="E9" s="51"/>
      <c r="F9" s="51"/>
      <c r="G9" s="51"/>
      <c r="H9" s="51"/>
      <c r="I9" s="51"/>
    </row>
  </sheetData>
  <mergeCells count="4">
    <mergeCell ref="B3:B8"/>
    <mergeCell ref="D3:E3"/>
    <mergeCell ref="F3:G3"/>
    <mergeCell ref="H3:I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workbookViewId="0">
      <selection activeCell="B1" sqref="B1"/>
    </sheetView>
  </sheetViews>
  <sheetFormatPr defaultRowHeight="15" x14ac:dyDescent="0.25"/>
  <cols>
    <col min="2" max="2" width="18.28515625" customWidth="1"/>
  </cols>
  <sheetData>
    <row r="1" spans="2:6" ht="15.75" x14ac:dyDescent="0.25">
      <c r="B1" s="693" t="s">
        <v>413</v>
      </c>
    </row>
    <row r="3" spans="2:6" x14ac:dyDescent="0.25">
      <c r="B3" s="1287" t="s">
        <v>60</v>
      </c>
      <c r="C3" s="831"/>
      <c r="D3" s="268" t="s">
        <v>73</v>
      </c>
      <c r="E3" s="268" t="s">
        <v>74</v>
      </c>
      <c r="F3" s="490" t="s">
        <v>62</v>
      </c>
    </row>
    <row r="4" spans="2:6" x14ac:dyDescent="0.25">
      <c r="B4" s="1288"/>
      <c r="C4" s="831" t="s">
        <v>61</v>
      </c>
      <c r="D4" s="268" t="s">
        <v>4</v>
      </c>
      <c r="E4" s="268" t="s">
        <v>4</v>
      </c>
      <c r="F4" s="490" t="s">
        <v>4</v>
      </c>
    </row>
    <row r="5" spans="2:6" x14ac:dyDescent="0.25">
      <c r="B5" s="1288"/>
      <c r="C5" s="832">
        <v>1.2</v>
      </c>
      <c r="D5" s="833">
        <v>18.604651162790699</v>
      </c>
      <c r="E5" s="833">
        <v>81.395348837209298</v>
      </c>
      <c r="F5" s="82">
        <v>100</v>
      </c>
    </row>
    <row r="6" spans="2:6" x14ac:dyDescent="0.25">
      <c r="B6" s="1288"/>
      <c r="C6" s="832">
        <v>2.1</v>
      </c>
      <c r="D6" s="834">
        <v>37.590361445783131</v>
      </c>
      <c r="E6" s="834">
        <v>62.409638554216869</v>
      </c>
      <c r="F6" s="82">
        <v>100</v>
      </c>
    </row>
    <row r="7" spans="2:6" x14ac:dyDescent="0.25">
      <c r="B7" s="1289"/>
      <c r="C7" s="835">
        <v>2.2000000000000002</v>
      </c>
      <c r="D7" s="836">
        <v>44.099378881987576</v>
      </c>
      <c r="E7" s="836">
        <v>55.900621118012424</v>
      </c>
      <c r="F7" s="837">
        <v>100</v>
      </c>
    </row>
    <row r="8" spans="2:6" x14ac:dyDescent="0.25">
      <c r="B8" s="838"/>
      <c r="C8" s="839" t="s">
        <v>65</v>
      </c>
      <c r="D8" s="840">
        <v>31.048805815160954</v>
      </c>
      <c r="E8" s="840">
        <v>68.951194184839039</v>
      </c>
      <c r="F8" s="837">
        <v>100</v>
      </c>
    </row>
    <row r="9" spans="2:6" x14ac:dyDescent="0.25">
      <c r="B9" s="90" t="s">
        <v>408</v>
      </c>
      <c r="D9" s="90"/>
      <c r="E9" s="90"/>
      <c r="F9" s="90"/>
    </row>
  </sheetData>
  <mergeCells count="1">
    <mergeCell ref="B3:B7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workbookViewId="0">
      <selection activeCell="B1" sqref="B1"/>
    </sheetView>
  </sheetViews>
  <sheetFormatPr defaultRowHeight="15" x14ac:dyDescent="0.25"/>
  <cols>
    <col min="2" max="2" width="13.85546875" customWidth="1"/>
  </cols>
  <sheetData>
    <row r="1" spans="2:5" x14ac:dyDescent="0.25">
      <c r="B1" s="788" t="s">
        <v>415</v>
      </c>
    </row>
    <row r="3" spans="2:5" ht="15.75" thickBot="1" x14ac:dyDescent="0.3">
      <c r="B3" s="488"/>
      <c r="C3" s="1266" t="s">
        <v>60</v>
      </c>
      <c r="D3" s="1266"/>
      <c r="E3" s="1267"/>
    </row>
    <row r="4" spans="2:5" ht="15.75" thickBot="1" x14ac:dyDescent="0.3">
      <c r="B4" s="841" t="s">
        <v>61</v>
      </c>
      <c r="C4" s="842" t="s">
        <v>76</v>
      </c>
      <c r="D4" s="842" t="s">
        <v>77</v>
      </c>
      <c r="E4" s="843" t="s">
        <v>62</v>
      </c>
    </row>
    <row r="5" spans="2:5" x14ac:dyDescent="0.25">
      <c r="B5" s="94">
        <v>1.2</v>
      </c>
      <c r="C5" s="844">
        <v>69.170984455958546</v>
      </c>
      <c r="D5" s="844">
        <v>30.82901554404145</v>
      </c>
      <c r="E5" s="845">
        <v>100</v>
      </c>
    </row>
    <row r="6" spans="2:5" x14ac:dyDescent="0.25">
      <c r="B6" s="94">
        <v>2.1</v>
      </c>
      <c r="C6" s="846">
        <v>68.304668304668311</v>
      </c>
      <c r="D6" s="846">
        <v>31.695331695331696</v>
      </c>
      <c r="E6" s="845">
        <v>100</v>
      </c>
    </row>
    <row r="7" spans="2:5" x14ac:dyDescent="0.25">
      <c r="B7" s="94">
        <v>2.2000000000000002</v>
      </c>
      <c r="C7" s="846">
        <v>68.75</v>
      </c>
      <c r="D7" s="846">
        <v>31.25</v>
      </c>
      <c r="E7" s="845">
        <v>100</v>
      </c>
    </row>
    <row r="8" spans="2:5" x14ac:dyDescent="0.25">
      <c r="B8" s="474" t="s">
        <v>275</v>
      </c>
      <c r="C8" s="847">
        <v>68.73032528856244</v>
      </c>
      <c r="D8" s="847">
        <v>31.269674711437567</v>
      </c>
      <c r="E8" s="848">
        <v>100</v>
      </c>
    </row>
    <row r="9" spans="2:5" x14ac:dyDescent="0.25">
      <c r="B9" s="51" t="s">
        <v>414</v>
      </c>
      <c r="C9" s="293"/>
      <c r="D9" s="293"/>
      <c r="E9" s="293"/>
    </row>
  </sheetData>
  <mergeCells count="1">
    <mergeCell ref="C3:E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1" sqref="B1"/>
    </sheetView>
  </sheetViews>
  <sheetFormatPr defaultRowHeight="15" x14ac:dyDescent="0.25"/>
  <cols>
    <col min="2" max="2" width="21" customWidth="1"/>
    <col min="7" max="7" width="17.28515625" customWidth="1"/>
  </cols>
  <sheetData>
    <row r="1" spans="2:7" ht="15.75" x14ac:dyDescent="0.25">
      <c r="B1" s="693" t="s">
        <v>416</v>
      </c>
    </row>
    <row r="3" spans="2:7" ht="15.75" thickBot="1" x14ac:dyDescent="0.3">
      <c r="B3" s="91"/>
      <c r="C3" s="1233" t="s">
        <v>60</v>
      </c>
      <c r="D3" s="1233"/>
      <c r="E3" s="1233"/>
      <c r="F3" s="1233"/>
      <c r="G3" s="1234"/>
    </row>
    <row r="4" spans="2:7" ht="15.75" thickBot="1" x14ac:dyDescent="0.3">
      <c r="B4" s="111" t="s">
        <v>61</v>
      </c>
      <c r="C4" s="849" t="s">
        <v>79</v>
      </c>
      <c r="D4" s="849" t="s">
        <v>80</v>
      </c>
      <c r="E4" s="849" t="s">
        <v>81</v>
      </c>
      <c r="F4" s="849" t="s">
        <v>82</v>
      </c>
      <c r="G4" s="852" t="s">
        <v>83</v>
      </c>
    </row>
    <row r="5" spans="2:7" x14ac:dyDescent="0.25">
      <c r="B5" s="850">
        <v>1.2</v>
      </c>
      <c r="C5" s="853">
        <v>6.4766839378238341</v>
      </c>
      <c r="D5" s="854">
        <v>26.165803108808291</v>
      </c>
      <c r="E5" s="854">
        <v>26.94300518134715</v>
      </c>
      <c r="F5" s="854">
        <v>15.803108808290155</v>
      </c>
      <c r="G5" s="855">
        <v>24.611398963730569</v>
      </c>
    </row>
    <row r="6" spans="2:7" x14ac:dyDescent="0.25">
      <c r="B6" s="850">
        <v>2.1</v>
      </c>
      <c r="C6" s="856">
        <v>3.9312039312039313</v>
      </c>
      <c r="D6" s="857">
        <v>15.233415233415233</v>
      </c>
      <c r="E6" s="857">
        <v>28.009828009828009</v>
      </c>
      <c r="F6" s="857">
        <v>20.884520884520885</v>
      </c>
      <c r="G6" s="858">
        <v>31.941031941031941</v>
      </c>
    </row>
    <row r="7" spans="2:7" x14ac:dyDescent="0.25">
      <c r="B7" s="850">
        <v>2.2000000000000002</v>
      </c>
      <c r="C7" s="859">
        <v>3.75</v>
      </c>
      <c r="D7" s="860">
        <v>21.25</v>
      </c>
      <c r="E7" s="860">
        <v>24.375</v>
      </c>
      <c r="F7" s="860">
        <v>23.125</v>
      </c>
      <c r="G7" s="861">
        <v>27.5</v>
      </c>
    </row>
    <row r="8" spans="2:7" x14ac:dyDescent="0.25">
      <c r="B8" s="851" t="s">
        <v>65</v>
      </c>
      <c r="C8" s="862">
        <v>4.931794333683106</v>
      </c>
      <c r="D8" s="863">
        <v>20.671563483735572</v>
      </c>
      <c r="E8" s="863">
        <v>26.967471143756558</v>
      </c>
      <c r="F8" s="863">
        <v>19.202518363064009</v>
      </c>
      <c r="G8" s="864">
        <v>28.226652675760757</v>
      </c>
    </row>
    <row r="9" spans="2:7" x14ac:dyDescent="0.25">
      <c r="B9" s="51" t="s">
        <v>408</v>
      </c>
      <c r="C9" s="51"/>
      <c r="D9" s="51"/>
      <c r="E9" s="51"/>
      <c r="F9" s="51"/>
      <c r="G9" s="51"/>
    </row>
  </sheetData>
  <mergeCells count="1">
    <mergeCell ref="C3:G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1" sqref="B1"/>
    </sheetView>
  </sheetViews>
  <sheetFormatPr defaultRowHeight="15" x14ac:dyDescent="0.25"/>
  <cols>
    <col min="2" max="2" width="13.7109375" customWidth="1"/>
    <col min="7" max="7" width="11.85546875" customWidth="1"/>
  </cols>
  <sheetData>
    <row r="1" spans="2:7" ht="15.75" x14ac:dyDescent="0.25">
      <c r="B1" s="693" t="s">
        <v>417</v>
      </c>
    </row>
    <row r="3" spans="2:7" ht="15.75" thickBot="1" x14ac:dyDescent="0.3">
      <c r="B3" s="91"/>
      <c r="C3" s="1233" t="s">
        <v>60</v>
      </c>
      <c r="D3" s="1233"/>
      <c r="E3" s="1233"/>
      <c r="F3" s="1233"/>
      <c r="G3" s="1234"/>
    </row>
    <row r="4" spans="2:7" ht="15.75" thickBot="1" x14ac:dyDescent="0.3">
      <c r="B4" s="111" t="s">
        <v>61</v>
      </c>
      <c r="C4" s="849" t="s">
        <v>79</v>
      </c>
      <c r="D4" s="849" t="s">
        <v>80</v>
      </c>
      <c r="E4" s="849" t="s">
        <v>81</v>
      </c>
      <c r="F4" s="849" t="s">
        <v>82</v>
      </c>
      <c r="G4" s="865" t="s">
        <v>83</v>
      </c>
    </row>
    <row r="5" spans="2:7" x14ac:dyDescent="0.25">
      <c r="B5" s="94">
        <v>1.2</v>
      </c>
      <c r="C5" s="866">
        <v>7.1161048689138573</v>
      </c>
      <c r="D5" s="867">
        <v>31.460674157303369</v>
      </c>
      <c r="E5" s="867">
        <v>29.962546816479399</v>
      </c>
      <c r="F5" s="867">
        <v>15.730337078651685</v>
      </c>
      <c r="G5" s="868">
        <v>15.730337078651685</v>
      </c>
    </row>
    <row r="6" spans="2:7" x14ac:dyDescent="0.25">
      <c r="B6" s="94">
        <v>2.1</v>
      </c>
      <c r="C6" s="869">
        <v>3.2374100719424459</v>
      </c>
      <c r="D6" s="870">
        <v>17.985611510791365</v>
      </c>
      <c r="E6" s="870">
        <v>30.215827338129497</v>
      </c>
      <c r="F6" s="870">
        <v>20.503597122302157</v>
      </c>
      <c r="G6" s="871">
        <v>28.057553956834532</v>
      </c>
    </row>
    <row r="7" spans="2:7" x14ac:dyDescent="0.25">
      <c r="B7" s="94">
        <v>2.2000000000000002</v>
      </c>
      <c r="C7" s="869">
        <v>3.6363636363636362</v>
      </c>
      <c r="D7" s="870">
        <v>24.545454545454547</v>
      </c>
      <c r="E7" s="870">
        <v>25.454545454545453</v>
      </c>
      <c r="F7" s="870">
        <v>19.09090909090909</v>
      </c>
      <c r="G7" s="871">
        <v>27.272727272727273</v>
      </c>
    </row>
    <row r="8" spans="2:7" x14ac:dyDescent="0.25">
      <c r="B8" s="98" t="s">
        <v>65</v>
      </c>
      <c r="C8" s="872">
        <v>4.885496183206107</v>
      </c>
      <c r="D8" s="873">
        <v>24.580152671755727</v>
      </c>
      <c r="E8" s="873">
        <v>29.31297709923664</v>
      </c>
      <c r="F8" s="873">
        <v>18.320610687022899</v>
      </c>
      <c r="G8" s="874">
        <v>22.900763358778626</v>
      </c>
    </row>
    <row r="9" spans="2:7" x14ac:dyDescent="0.25">
      <c r="B9" s="51" t="s">
        <v>408</v>
      </c>
      <c r="C9" s="51"/>
      <c r="D9" s="51"/>
      <c r="E9" s="51"/>
      <c r="F9" s="51"/>
      <c r="G9" s="51"/>
    </row>
  </sheetData>
  <mergeCells count="1">
    <mergeCell ref="C3:G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1" sqref="B1"/>
    </sheetView>
  </sheetViews>
  <sheetFormatPr defaultRowHeight="15" x14ac:dyDescent="0.25"/>
  <cols>
    <col min="7" max="7" width="12.7109375" customWidth="1"/>
  </cols>
  <sheetData>
    <row r="1" spans="2:7" ht="15.75" x14ac:dyDescent="0.25">
      <c r="B1" s="693" t="s">
        <v>418</v>
      </c>
    </row>
    <row r="3" spans="2:7" ht="15.75" thickBot="1" x14ac:dyDescent="0.3">
      <c r="B3" s="91"/>
      <c r="C3" s="1233" t="s">
        <v>60</v>
      </c>
      <c r="D3" s="1233"/>
      <c r="E3" s="1233"/>
      <c r="F3" s="1233"/>
      <c r="G3" s="1234"/>
    </row>
    <row r="4" spans="2:7" ht="15.75" thickBot="1" x14ac:dyDescent="0.3">
      <c r="B4" s="111" t="s">
        <v>61</v>
      </c>
      <c r="C4" s="92" t="s">
        <v>79</v>
      </c>
      <c r="D4" s="92" t="s">
        <v>80</v>
      </c>
      <c r="E4" s="92" t="s">
        <v>81</v>
      </c>
      <c r="F4" s="92" t="s">
        <v>82</v>
      </c>
      <c r="G4" s="93" t="s">
        <v>83</v>
      </c>
    </row>
    <row r="5" spans="2:7" ht="15.75" thickTop="1" x14ac:dyDescent="0.25">
      <c r="B5" s="94">
        <v>1.2</v>
      </c>
      <c r="C5" s="875">
        <v>5.0420168067226889</v>
      </c>
      <c r="D5" s="876">
        <v>14.285714285714286</v>
      </c>
      <c r="E5" s="876">
        <v>20.168067226890756</v>
      </c>
      <c r="F5" s="876">
        <v>15.966386554621849</v>
      </c>
      <c r="G5" s="877">
        <v>44.537815126050418</v>
      </c>
    </row>
    <row r="6" spans="2:7" x14ac:dyDescent="0.25">
      <c r="B6" s="94">
        <v>2.1</v>
      </c>
      <c r="C6" s="878">
        <v>5.4263565891472867</v>
      </c>
      <c r="D6" s="834">
        <v>9.3023255813953494</v>
      </c>
      <c r="E6" s="834">
        <v>23.255813953488371</v>
      </c>
      <c r="F6" s="834">
        <v>21.705426356589147</v>
      </c>
      <c r="G6" s="879">
        <v>40.310077519379846</v>
      </c>
    </row>
    <row r="7" spans="2:7" x14ac:dyDescent="0.25">
      <c r="B7" s="94">
        <v>2.2000000000000002</v>
      </c>
      <c r="C7" s="880">
        <v>4</v>
      </c>
      <c r="D7" s="836">
        <v>14</v>
      </c>
      <c r="E7" s="836">
        <v>22</v>
      </c>
      <c r="F7" s="836">
        <v>32</v>
      </c>
      <c r="G7" s="881">
        <v>28</v>
      </c>
    </row>
    <row r="8" spans="2:7" x14ac:dyDescent="0.25">
      <c r="B8" s="98" t="s">
        <v>65</v>
      </c>
      <c r="C8" s="882">
        <v>5.0335570469798654</v>
      </c>
      <c r="D8" s="883">
        <v>12.080536912751677</v>
      </c>
      <c r="E8" s="883">
        <v>21.812080536912752</v>
      </c>
      <c r="F8" s="883">
        <v>21.140939597315437</v>
      </c>
      <c r="G8" s="884">
        <v>39.932885906040269</v>
      </c>
    </row>
    <row r="9" spans="2:7" x14ac:dyDescent="0.25">
      <c r="B9" s="51" t="s">
        <v>408</v>
      </c>
      <c r="C9" s="51"/>
      <c r="D9" s="51"/>
      <c r="E9" s="51"/>
      <c r="F9" s="51"/>
      <c r="G9" s="51"/>
    </row>
  </sheetData>
  <mergeCells count="1">
    <mergeCell ref="C3:G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1" sqref="B1"/>
    </sheetView>
  </sheetViews>
  <sheetFormatPr defaultRowHeight="15" x14ac:dyDescent="0.25"/>
  <sheetData>
    <row r="1" spans="2:7" ht="15.75" x14ac:dyDescent="0.25">
      <c r="B1" s="693" t="s">
        <v>419</v>
      </c>
    </row>
    <row r="3" spans="2:7" ht="15.75" thickBot="1" x14ac:dyDescent="0.3">
      <c r="B3" s="91"/>
      <c r="C3" s="1233" t="s">
        <v>60</v>
      </c>
      <c r="D3" s="1233"/>
      <c r="E3" s="1233"/>
      <c r="F3" s="1233"/>
      <c r="G3" s="1234"/>
    </row>
    <row r="4" spans="2:7" ht="15.75" thickBot="1" x14ac:dyDescent="0.3">
      <c r="B4" s="885" t="s">
        <v>61</v>
      </c>
      <c r="C4" s="92" t="s">
        <v>87</v>
      </c>
      <c r="D4" s="92" t="s">
        <v>88</v>
      </c>
      <c r="E4" s="92" t="s">
        <v>89</v>
      </c>
      <c r="F4" s="886" t="s">
        <v>90</v>
      </c>
      <c r="G4" s="887" t="s">
        <v>62</v>
      </c>
    </row>
    <row r="5" spans="2:7" x14ac:dyDescent="0.25">
      <c r="B5" s="888">
        <v>1.2</v>
      </c>
      <c r="C5" s="833">
        <v>62.953367875647672</v>
      </c>
      <c r="D5" s="833">
        <v>12.435233160621761</v>
      </c>
      <c r="E5" s="833">
        <v>1.8134715025906736</v>
      </c>
      <c r="F5" s="833">
        <v>22.797927461139896</v>
      </c>
      <c r="G5" s="122">
        <v>100</v>
      </c>
    </row>
    <row r="6" spans="2:7" x14ac:dyDescent="0.25">
      <c r="B6" s="888">
        <v>2.1</v>
      </c>
      <c r="C6" s="834">
        <v>67.076167076167081</v>
      </c>
      <c r="D6" s="834">
        <v>6.6339066339066335</v>
      </c>
      <c r="E6" s="834">
        <v>0.98280098280098283</v>
      </c>
      <c r="F6" s="834">
        <v>25.307125307125308</v>
      </c>
      <c r="G6" s="122">
        <v>100</v>
      </c>
    </row>
    <row r="7" spans="2:7" x14ac:dyDescent="0.25">
      <c r="B7" s="888">
        <v>2.2000000000000002</v>
      </c>
      <c r="C7" s="834">
        <v>80</v>
      </c>
      <c r="D7" s="834">
        <v>3.125</v>
      </c>
      <c r="E7" s="834">
        <v>0</v>
      </c>
      <c r="F7" s="834">
        <v>16.875</v>
      </c>
      <c r="G7" s="122">
        <v>100</v>
      </c>
    </row>
    <row r="8" spans="2:7" x14ac:dyDescent="0.25">
      <c r="B8" s="889" t="s">
        <v>65</v>
      </c>
      <c r="C8" s="840">
        <v>67.576075550891915</v>
      </c>
      <c r="D8" s="840">
        <v>8.3945435466946492</v>
      </c>
      <c r="E8" s="840">
        <v>1.1542497376705141</v>
      </c>
      <c r="F8" s="840">
        <v>22.875131164742918</v>
      </c>
      <c r="G8" s="123">
        <v>100</v>
      </c>
    </row>
    <row r="9" spans="2:7" x14ac:dyDescent="0.25">
      <c r="B9" s="51" t="s">
        <v>408</v>
      </c>
      <c r="C9" s="51"/>
      <c r="D9" s="51"/>
      <c r="E9" s="51"/>
      <c r="F9" s="51"/>
      <c r="G9" s="51"/>
    </row>
  </sheetData>
  <mergeCells count="1">
    <mergeCell ref="C3:G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1" sqref="B1"/>
    </sheetView>
  </sheetViews>
  <sheetFormatPr defaultRowHeight="15" x14ac:dyDescent="0.25"/>
  <cols>
    <col min="6" max="6" width="11.42578125" customWidth="1"/>
  </cols>
  <sheetData>
    <row r="1" spans="2:7" ht="15.75" x14ac:dyDescent="0.25">
      <c r="B1" s="693" t="s">
        <v>420</v>
      </c>
    </row>
    <row r="3" spans="2:7" ht="15.75" thickBot="1" x14ac:dyDescent="0.3">
      <c r="B3" s="91" t="s">
        <v>92</v>
      </c>
      <c r="C3" s="1233" t="s">
        <v>60</v>
      </c>
      <c r="D3" s="1233"/>
      <c r="E3" s="1233"/>
      <c r="F3" s="1233"/>
      <c r="G3" s="1234"/>
    </row>
    <row r="4" spans="2:7" ht="15.75" thickBot="1" x14ac:dyDescent="0.3">
      <c r="B4" s="890" t="s">
        <v>61</v>
      </c>
      <c r="C4" s="124" t="s">
        <v>87</v>
      </c>
      <c r="D4" s="124" t="s">
        <v>88</v>
      </c>
      <c r="E4" s="124" t="s">
        <v>89</v>
      </c>
      <c r="F4" s="124" t="s">
        <v>90</v>
      </c>
      <c r="G4" s="887" t="s">
        <v>62</v>
      </c>
    </row>
    <row r="5" spans="2:7" x14ac:dyDescent="0.25">
      <c r="B5" s="94">
        <v>1.2</v>
      </c>
      <c r="C5" s="833">
        <v>69.288389513108612</v>
      </c>
      <c r="D5" s="833">
        <v>14.9812734082397</v>
      </c>
      <c r="E5" s="833">
        <v>1.8726591760299625</v>
      </c>
      <c r="F5" s="833">
        <v>13.857677902621722</v>
      </c>
      <c r="G5" s="130">
        <v>100</v>
      </c>
    </row>
    <row r="6" spans="2:7" x14ac:dyDescent="0.25">
      <c r="B6" s="94">
        <v>2.1</v>
      </c>
      <c r="C6" s="834">
        <v>69.42446043165468</v>
      </c>
      <c r="D6" s="834">
        <v>7.5539568345323742</v>
      </c>
      <c r="E6" s="834">
        <v>1.4388489208633093</v>
      </c>
      <c r="F6" s="834">
        <v>21.582733812949641</v>
      </c>
      <c r="G6" s="130">
        <v>100</v>
      </c>
    </row>
    <row r="7" spans="2:7" x14ac:dyDescent="0.25">
      <c r="B7" s="94">
        <v>2.2000000000000002</v>
      </c>
      <c r="C7" s="834">
        <v>83.63636363636364</v>
      </c>
      <c r="D7" s="834">
        <v>1.8181818181818181</v>
      </c>
      <c r="E7" s="834">
        <v>0</v>
      </c>
      <c r="F7" s="834">
        <v>14.545454545454545</v>
      </c>
      <c r="G7" s="130">
        <v>100</v>
      </c>
    </row>
    <row r="8" spans="2:7" x14ac:dyDescent="0.25">
      <c r="B8" s="98" t="s">
        <v>65</v>
      </c>
      <c r="C8" s="840">
        <v>71.755725190839698</v>
      </c>
      <c r="D8" s="840">
        <v>9.6183206106870234</v>
      </c>
      <c r="E8" s="840">
        <v>1.3740458015267176</v>
      </c>
      <c r="F8" s="840">
        <v>17.251908396946565</v>
      </c>
      <c r="G8" s="131">
        <v>100</v>
      </c>
    </row>
    <row r="9" spans="2:7" x14ac:dyDescent="0.25">
      <c r="B9" s="129" t="s">
        <v>408</v>
      </c>
      <c r="C9" s="129"/>
      <c r="D9" s="129"/>
      <c r="E9" s="129"/>
      <c r="F9" s="129"/>
      <c r="G9" s="129"/>
    </row>
  </sheetData>
  <mergeCells count="1">
    <mergeCell ref="C3:G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B1" sqref="B1"/>
    </sheetView>
  </sheetViews>
  <sheetFormatPr defaultRowHeight="15" x14ac:dyDescent="0.25"/>
  <cols>
    <col min="6" max="6" width="16.5703125" customWidth="1"/>
  </cols>
  <sheetData>
    <row r="1" spans="2:7" ht="15.75" x14ac:dyDescent="0.25">
      <c r="B1" s="693" t="s">
        <v>421</v>
      </c>
    </row>
    <row r="3" spans="2:7" ht="15.75" thickBot="1" x14ac:dyDescent="0.3">
      <c r="B3" s="91" t="s">
        <v>92</v>
      </c>
      <c r="C3" s="1233" t="s">
        <v>60</v>
      </c>
      <c r="D3" s="1233"/>
      <c r="E3" s="1233"/>
      <c r="F3" s="1233"/>
      <c r="G3" s="1234"/>
    </row>
    <row r="4" spans="2:7" ht="15.75" thickBot="1" x14ac:dyDescent="0.3">
      <c r="B4" s="890" t="s">
        <v>61</v>
      </c>
      <c r="C4" s="124" t="s">
        <v>87</v>
      </c>
      <c r="D4" s="124" t="s">
        <v>88</v>
      </c>
      <c r="E4" s="124" t="s">
        <v>89</v>
      </c>
      <c r="F4" s="124" t="s">
        <v>90</v>
      </c>
      <c r="G4" s="891" t="s">
        <v>62</v>
      </c>
    </row>
    <row r="5" spans="2:7" x14ac:dyDescent="0.25">
      <c r="B5" s="892">
        <v>1.2</v>
      </c>
      <c r="C5" s="893">
        <v>48.739495798319325</v>
      </c>
      <c r="D5" s="893">
        <v>6.7226890756302522</v>
      </c>
      <c r="E5" s="894">
        <v>1.680672268907563</v>
      </c>
      <c r="F5" s="893">
        <v>42.857142857142854</v>
      </c>
      <c r="G5" s="895">
        <v>100</v>
      </c>
    </row>
    <row r="6" spans="2:7" x14ac:dyDescent="0.25">
      <c r="B6" s="892">
        <v>2.1</v>
      </c>
      <c r="C6" s="896">
        <v>62.015503875968989</v>
      </c>
      <c r="D6" s="896">
        <v>4.6511627906976747</v>
      </c>
      <c r="E6" s="896">
        <v>0</v>
      </c>
      <c r="F6" s="896">
        <v>33.333333333333336</v>
      </c>
      <c r="G6" s="895">
        <v>100</v>
      </c>
    </row>
    <row r="7" spans="2:7" x14ac:dyDescent="0.25">
      <c r="B7" s="892">
        <v>2.2000000000000002</v>
      </c>
      <c r="C7" s="896">
        <v>72</v>
      </c>
      <c r="D7" s="896">
        <v>6</v>
      </c>
      <c r="E7" s="896">
        <v>0</v>
      </c>
      <c r="F7" s="896">
        <v>22</v>
      </c>
      <c r="G7" s="895">
        <v>100</v>
      </c>
    </row>
    <row r="8" spans="2:7" x14ac:dyDescent="0.25">
      <c r="B8" s="98" t="s">
        <v>65</v>
      </c>
      <c r="C8" s="897">
        <v>58.38926174496644</v>
      </c>
      <c r="D8" s="897">
        <v>5.7046979865771812</v>
      </c>
      <c r="E8" s="898">
        <v>0.67114093959731547</v>
      </c>
      <c r="F8" s="897">
        <v>35.234899328859058</v>
      </c>
      <c r="G8" s="899">
        <v>100</v>
      </c>
    </row>
    <row r="9" spans="2:7" x14ac:dyDescent="0.25">
      <c r="B9" s="129" t="s">
        <v>408</v>
      </c>
      <c r="C9" s="129"/>
      <c r="D9" s="129"/>
      <c r="E9" s="129"/>
      <c r="F9" s="129"/>
      <c r="G9" s="129"/>
    </row>
    <row r="10" spans="2:7" x14ac:dyDescent="0.25">
      <c r="B10" s="161"/>
      <c r="C10" s="161"/>
      <c r="D10" s="161"/>
      <c r="E10" s="161"/>
      <c r="F10" s="161"/>
      <c r="G10" s="161"/>
    </row>
  </sheetData>
  <mergeCells count="1">
    <mergeCell ref="C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129</vt:i4>
      </vt:variant>
      <vt:variant>
        <vt:lpstr>Named Ranges</vt:lpstr>
      </vt:variant>
      <vt:variant>
        <vt:i4>122</vt:i4>
      </vt:variant>
    </vt:vector>
  </HeadingPairs>
  <TitlesOfParts>
    <vt:vector size="25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Table 80</vt:lpstr>
      <vt:lpstr>Table 81</vt:lpstr>
      <vt:lpstr>Table 82</vt:lpstr>
      <vt:lpstr>Table 83</vt:lpstr>
      <vt:lpstr>Table 84</vt:lpstr>
      <vt:lpstr>Table 85</vt:lpstr>
      <vt:lpstr>Table 86</vt:lpstr>
      <vt:lpstr>Table 87</vt:lpstr>
      <vt:lpstr>Table 88</vt:lpstr>
      <vt:lpstr>Table 89</vt:lpstr>
      <vt:lpstr>Table 88.</vt:lpstr>
      <vt:lpstr>Table 89.</vt:lpstr>
      <vt:lpstr>Table 90</vt:lpstr>
      <vt:lpstr>Table 91</vt:lpstr>
      <vt:lpstr>Table 92</vt:lpstr>
      <vt:lpstr>Table 93</vt:lpstr>
      <vt:lpstr>Table 94</vt:lpstr>
      <vt:lpstr>Table 95</vt:lpstr>
      <vt:lpstr>Table 96</vt:lpstr>
      <vt:lpstr>Table 97</vt:lpstr>
      <vt:lpstr>Table 98</vt:lpstr>
      <vt:lpstr>Table 99</vt:lpstr>
      <vt:lpstr>Table 99.</vt:lpstr>
      <vt:lpstr>Table 100</vt:lpstr>
      <vt:lpstr>Table 101</vt:lpstr>
      <vt:lpstr>Table 102</vt:lpstr>
      <vt:lpstr>Table 103</vt:lpstr>
      <vt:lpstr>Table 104</vt:lpstr>
      <vt:lpstr>Table 105</vt:lpstr>
      <vt:lpstr>Table 106</vt:lpstr>
      <vt:lpstr>Table 107</vt:lpstr>
      <vt:lpstr>Table 108</vt:lpstr>
      <vt:lpstr>Table 109</vt:lpstr>
      <vt:lpstr>Table 110</vt:lpstr>
      <vt:lpstr>Table 111</vt:lpstr>
      <vt:lpstr>Table 112</vt:lpstr>
      <vt:lpstr>Table 113</vt:lpstr>
      <vt:lpstr>Table 114</vt:lpstr>
      <vt:lpstr>Table 115</vt:lpstr>
      <vt:lpstr>Table 116</vt:lpstr>
      <vt:lpstr>Table 117</vt:lpstr>
      <vt:lpstr>Table 118</vt:lpstr>
      <vt:lpstr>Table 119</vt:lpstr>
      <vt:lpstr>Table 120</vt:lpstr>
      <vt:lpstr>Table 121</vt:lpstr>
      <vt:lpstr>Table 122</vt:lpstr>
      <vt:lpstr>Table 123</vt:lpstr>
      <vt:lpstr>Table 124</vt:lpstr>
      <vt:lpstr>Table 125</vt:lpstr>
      <vt:lpstr>Sheet10</vt:lpstr>
      <vt:lpstr>'Table 86'!_MON_1509452574</vt:lpstr>
      <vt:lpstr>'Table 6'!_Toc414959459</vt:lpstr>
      <vt:lpstr>'Table 7'!_Toc414959460</vt:lpstr>
      <vt:lpstr>'Table 8'!_Toc414959461</vt:lpstr>
      <vt:lpstr>'Table 9'!_Toc414959462</vt:lpstr>
      <vt:lpstr>'Table 10'!_Toc414959463</vt:lpstr>
      <vt:lpstr>'Table 11'!_Toc414959464</vt:lpstr>
      <vt:lpstr>'Table 13'!_Toc414959466</vt:lpstr>
      <vt:lpstr>'Table 15'!_Toc414959468</vt:lpstr>
      <vt:lpstr>'Table 16'!_Toc414959469</vt:lpstr>
      <vt:lpstr>'Table 18'!_Toc414959471</vt:lpstr>
      <vt:lpstr>'Table 21'!_Toc414959474</vt:lpstr>
      <vt:lpstr>Table22!_Toc414959475</vt:lpstr>
      <vt:lpstr>'Table 23'!_Toc414959476</vt:lpstr>
      <vt:lpstr>'Table 24'!_Toc414959477</vt:lpstr>
      <vt:lpstr>'Table 25'!_Toc414959478</vt:lpstr>
      <vt:lpstr>'Table 28'!_Toc414959481</vt:lpstr>
      <vt:lpstr>'Table 29'!_Toc414959482</vt:lpstr>
      <vt:lpstr>'Table 33'!_Toc414959486</vt:lpstr>
      <vt:lpstr>'Table 34'!_Toc414959487</vt:lpstr>
      <vt:lpstr>'Table 35'!_Toc414959488</vt:lpstr>
      <vt:lpstr>'Table 36'!_Toc414959489</vt:lpstr>
      <vt:lpstr>'Table 37'!_Toc414959490</vt:lpstr>
      <vt:lpstr>'Table 38'!_Toc414959491</vt:lpstr>
      <vt:lpstr>'Table 39'!_Toc414959492</vt:lpstr>
      <vt:lpstr>'Table 40'!_Toc414959493</vt:lpstr>
      <vt:lpstr>'Table 1'!_Toc468366271</vt:lpstr>
      <vt:lpstr>'Table 2'!_Toc468366272</vt:lpstr>
      <vt:lpstr>'Table 3'!_Toc468366273</vt:lpstr>
      <vt:lpstr>'Table 4'!_Toc468366274</vt:lpstr>
      <vt:lpstr>'Table 5'!_Toc468366275</vt:lpstr>
      <vt:lpstr>'Table 12'!_Toc468366282</vt:lpstr>
      <vt:lpstr>'Table 14'!_Toc468366284</vt:lpstr>
      <vt:lpstr>'Table 17'!_Toc468366287</vt:lpstr>
      <vt:lpstr>'Table 19'!_Toc468366289</vt:lpstr>
      <vt:lpstr>'Table 20'!_Toc468366290</vt:lpstr>
      <vt:lpstr>'Table 26'!_Toc468366296</vt:lpstr>
      <vt:lpstr>'Table 27'!_Toc468366297</vt:lpstr>
      <vt:lpstr>'Table 30'!_Toc468366300</vt:lpstr>
      <vt:lpstr>'Table 31'!_Toc468366301</vt:lpstr>
      <vt:lpstr>'Table 32'!_Toc468366302</vt:lpstr>
      <vt:lpstr>'Table 41'!_Toc468366311</vt:lpstr>
      <vt:lpstr>'Table 42'!_Toc468366312</vt:lpstr>
      <vt:lpstr>'Table 43'!_Toc468366313</vt:lpstr>
      <vt:lpstr>'Table 44'!_Toc468366314</vt:lpstr>
      <vt:lpstr>'Table 45'!_Toc468366315</vt:lpstr>
      <vt:lpstr>'Table 46'!_Toc468366316</vt:lpstr>
      <vt:lpstr>'Table 47'!_Toc468366317</vt:lpstr>
      <vt:lpstr>'Table 48'!_Toc468366318</vt:lpstr>
      <vt:lpstr>'Table 49'!_Toc468366319</vt:lpstr>
      <vt:lpstr>'Table 50'!_Toc468366320</vt:lpstr>
      <vt:lpstr>'Table 51'!_Toc468366321</vt:lpstr>
      <vt:lpstr>'Table 52'!_Toc468366322</vt:lpstr>
      <vt:lpstr>'Table 53'!_Toc468366323</vt:lpstr>
      <vt:lpstr>'Table 54'!_Toc468366324</vt:lpstr>
      <vt:lpstr>'Table 55'!_Toc468366325</vt:lpstr>
      <vt:lpstr>'Table 56'!_Toc468366326</vt:lpstr>
      <vt:lpstr>'Table 57'!_Toc468366327</vt:lpstr>
      <vt:lpstr>'Table 58'!_Toc468366328</vt:lpstr>
      <vt:lpstr>'Table 60'!_Toc468366330</vt:lpstr>
      <vt:lpstr>'Table 61'!_Toc468366331</vt:lpstr>
      <vt:lpstr>'Table 62'!_Toc468366332</vt:lpstr>
      <vt:lpstr>'Table 63'!_Toc468366333</vt:lpstr>
      <vt:lpstr>Table64!_Toc468366334</vt:lpstr>
      <vt:lpstr>'Table 65'!_Toc468366335</vt:lpstr>
      <vt:lpstr>'Table 66'!_Toc468366336</vt:lpstr>
      <vt:lpstr>'Table 67'!_Toc468366337</vt:lpstr>
      <vt:lpstr>'Table 68'!_Toc468366338</vt:lpstr>
      <vt:lpstr>'Table 69'!_Toc468366339</vt:lpstr>
      <vt:lpstr>'Table 70'!_Toc468366340</vt:lpstr>
      <vt:lpstr>'Table 71'!_Toc468366341</vt:lpstr>
      <vt:lpstr>'Table 72'!_Toc468366342</vt:lpstr>
      <vt:lpstr>'Table 73'!_Toc468366343</vt:lpstr>
      <vt:lpstr>'Table 75'!_Toc468366345</vt:lpstr>
      <vt:lpstr>'Table 76'!_Toc468366346</vt:lpstr>
      <vt:lpstr>'Table 77'!_Toc468366347</vt:lpstr>
      <vt:lpstr>'Table 78'!_Toc468366348</vt:lpstr>
      <vt:lpstr>'Table 79'!_Toc468366349</vt:lpstr>
      <vt:lpstr>'Table 80'!_Toc468366350</vt:lpstr>
      <vt:lpstr>'Table 81'!_Toc468366351</vt:lpstr>
      <vt:lpstr>'Table 82'!_Toc468366352</vt:lpstr>
      <vt:lpstr>'Table 83'!_Toc468366353</vt:lpstr>
      <vt:lpstr>'Table 85'!_Toc468366355</vt:lpstr>
      <vt:lpstr>'Table 87'!_Toc468366357</vt:lpstr>
      <vt:lpstr>'Table 88'!_Toc468366358</vt:lpstr>
      <vt:lpstr>'Table 89'!_Toc468366359</vt:lpstr>
      <vt:lpstr>'Table 90'!_Toc468366360</vt:lpstr>
      <vt:lpstr>'Table 91'!_Toc468366361</vt:lpstr>
      <vt:lpstr>'Table 92'!_Toc468366362</vt:lpstr>
      <vt:lpstr>'Table 93'!_Toc468366363</vt:lpstr>
      <vt:lpstr>'Table 94'!_Toc468366364</vt:lpstr>
      <vt:lpstr>'Table 95'!_Toc468366365</vt:lpstr>
      <vt:lpstr>'Table 96'!_Toc468366366</vt:lpstr>
      <vt:lpstr>'Table 97'!_Toc468366367</vt:lpstr>
      <vt:lpstr>'Table 98'!_Toc468366368</vt:lpstr>
      <vt:lpstr>'Table 99.'!_Toc473022054</vt:lpstr>
      <vt:lpstr>'Table 100'!_Toc473022055</vt:lpstr>
      <vt:lpstr>'Table 101'!_Toc473022056</vt:lpstr>
      <vt:lpstr>'Table 102'!_Toc473022057</vt:lpstr>
      <vt:lpstr>'Table 103'!_Toc473022058</vt:lpstr>
      <vt:lpstr>'Table 104'!_Toc473022059</vt:lpstr>
      <vt:lpstr>'Table 105'!_Toc473022060</vt:lpstr>
      <vt:lpstr>'Table 106'!_Toc473022061</vt:lpstr>
      <vt:lpstr>'Table 107'!_Toc473022062</vt:lpstr>
      <vt:lpstr>'Table 108'!_Toc473022063</vt:lpstr>
      <vt:lpstr>'Table 109'!_Toc473022064</vt:lpstr>
      <vt:lpstr>'Table 110'!_Toc473022065</vt:lpstr>
      <vt:lpstr>'Table 111'!_Toc473022066</vt:lpstr>
      <vt:lpstr>'Table 112'!_Toc473022067</vt:lpstr>
      <vt:lpstr>'Table 113'!_Toc473022068</vt:lpstr>
      <vt:lpstr>'Table 114'!_Toc473022069</vt:lpstr>
      <vt:lpstr>'Table 115'!_Toc473022070</vt:lpstr>
      <vt:lpstr>'Table 116'!_Toc473022071</vt:lpstr>
      <vt:lpstr>'Table 117'!_Toc473022072</vt:lpstr>
      <vt:lpstr>'Table 118'!_Toc473022073</vt:lpstr>
      <vt:lpstr>'Table 119'!_Toc473022074</vt:lpstr>
      <vt:lpstr>'Table 120'!_Toc473022075</vt:lpstr>
      <vt:lpstr>'Table 121'!_Toc473022076</vt:lpstr>
      <vt:lpstr>'Table 122'!_Toc473022077</vt:lpstr>
      <vt:lpstr>'Table 123'!_Toc473022078</vt:lpstr>
      <vt:lpstr>'Table 124'!_Toc473022079</vt:lpstr>
      <vt:lpstr>'Table 125'!_Toc473022080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</dc:creator>
  <cp:lastModifiedBy>Norbert HABIMANA</cp:lastModifiedBy>
  <dcterms:created xsi:type="dcterms:W3CDTF">2017-01-16T07:03:10Z</dcterms:created>
  <dcterms:modified xsi:type="dcterms:W3CDTF">2017-01-24T11:35:20Z</dcterms:modified>
</cp:coreProperties>
</file>